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hervefeller/Dropbox/02-PartagePro/Elèves/G1A/"/>
    </mc:Choice>
  </mc:AlternateContent>
  <xr:revisionPtr revIDLastSave="0" documentId="13_ncr:1_{748F808A-54F3-4F45-ACB1-5C96029829EC}" xr6:coauthVersionLast="38" xr6:coauthVersionMax="38" xr10:uidLastSave="{00000000-0000-0000-0000-000000000000}"/>
  <bookViews>
    <workbookView xWindow="660" yWindow="660" windowWidth="28140" windowHeight="16300" tabRatio="904" activeTab="8" xr2:uid="{00000000-000D-0000-FFFF-FFFF00000000}"/>
  </bookViews>
  <sheets>
    <sheet name="Configuration" sheetId="25" state="hidden" r:id="rId1"/>
    <sheet name="Présences" sheetId="24" r:id="rId2"/>
    <sheet name="Equipe" sheetId="26" r:id="rId3"/>
    <sheet name="Synthèse" sheetId="30" r:id="rId4"/>
    <sheet name="Vue d'ensemble" sheetId="31" r:id="rId5"/>
    <sheet name="Générales E-S" sheetId="12" r:id="rId6"/>
    <sheet name="Electronique" sheetId="21" r:id="rId7"/>
    <sheet name="Signal" sheetId="20" r:id="rId8"/>
    <sheet name="Générales I-T" sheetId="29" r:id="rId9"/>
    <sheet name="Informatique" sheetId="14" r:id="rId10"/>
    <sheet name="Télécommunications" sheetId="22" r:id="rId11"/>
    <sheet name="Intégration" sheetId="28" r:id="rId12"/>
    <sheet name="Présentations client" sheetId="32" state="hidden" r:id="rId13"/>
    <sheet name="Remarques" sheetId="16" r:id="rId14"/>
  </sheets>
  <calcPr calcId="179021"/>
  <fileRecoveryPr autoRecover="0"/>
</workbook>
</file>

<file path=xl/calcChain.xml><?xml version="1.0" encoding="utf-8"?>
<calcChain xmlns="http://schemas.openxmlformats.org/spreadsheetml/2006/main">
  <c r="D20" i="30" l="1"/>
  <c r="D19" i="30"/>
  <c r="D18" i="30"/>
  <c r="D17" i="30"/>
  <c r="D29" i="30"/>
  <c r="D28" i="30"/>
  <c r="D27" i="30"/>
  <c r="D26" i="30"/>
  <c r="D25" i="30"/>
  <c r="D24" i="30"/>
  <c r="D23" i="30"/>
  <c r="D16" i="30"/>
  <c r="D15" i="30"/>
  <c r="D14" i="30"/>
  <c r="C29" i="30"/>
  <c r="C28" i="30"/>
  <c r="C27" i="30"/>
  <c r="C26" i="30"/>
  <c r="C25" i="30"/>
  <c r="C24" i="30"/>
  <c r="C23" i="30"/>
  <c r="C20" i="30"/>
  <c r="C19" i="30"/>
  <c r="C18" i="30"/>
  <c r="C17" i="30"/>
  <c r="C16" i="30"/>
  <c r="C15" i="30"/>
  <c r="C14" i="30"/>
  <c r="B29" i="30"/>
  <c r="B28" i="30"/>
  <c r="B27" i="30"/>
  <c r="B26" i="30"/>
  <c r="B20" i="30"/>
  <c r="B19" i="30"/>
  <c r="B18" i="30"/>
  <c r="B17" i="30"/>
  <c r="B25" i="30"/>
  <c r="B16" i="30"/>
  <c r="B24" i="30"/>
  <c r="B15" i="30"/>
  <c r="B23" i="30"/>
  <c r="B14" i="30"/>
  <c r="A28" i="30"/>
  <c r="A27" i="30"/>
  <c r="A26" i="30"/>
  <c r="A29" i="30"/>
  <c r="A25" i="30"/>
  <c r="A24" i="30"/>
  <c r="A23" i="30"/>
  <c r="A20" i="30"/>
  <c r="A19" i="30"/>
  <c r="A18" i="30"/>
  <c r="A17" i="30"/>
  <c r="A16" i="30"/>
  <c r="A15" i="30"/>
  <c r="A14" i="30"/>
  <c r="L5" i="28"/>
  <c r="L6" i="28"/>
  <c r="L7" i="28"/>
  <c r="L8" i="28"/>
  <c r="L9" i="28"/>
  <c r="L10" i="28"/>
  <c r="L11" i="28"/>
  <c r="L12" i="28"/>
  <c r="L13" i="28"/>
  <c r="L14" i="28"/>
  <c r="L15" i="28"/>
  <c r="L16" i="28"/>
  <c r="L17" i="28"/>
  <c r="L18" i="28"/>
  <c r="L19" i="28"/>
  <c r="L20" i="28"/>
  <c r="L21" i="28"/>
  <c r="L22" i="28"/>
  <c r="L23" i="28"/>
  <c r="L24" i="28"/>
  <c r="L25" i="28"/>
  <c r="L26" i="28"/>
  <c r="L27" i="28"/>
  <c r="L28" i="28"/>
  <c r="G67" i="31" s="1"/>
  <c r="L29" i="28"/>
  <c r="L30" i="28"/>
  <c r="L31" i="28"/>
  <c r="L32" i="28"/>
  <c r="D68" i="31" s="1"/>
  <c r="L33" i="28"/>
  <c r="L34" i="28"/>
  <c r="L35" i="28"/>
  <c r="L36" i="28"/>
  <c r="L37" i="28"/>
  <c r="L38" i="28"/>
  <c r="L39" i="28"/>
  <c r="L40" i="28"/>
  <c r="E69" i="31" s="1"/>
  <c r="L41" i="28"/>
  <c r="L42" i="28"/>
  <c r="L43" i="28"/>
  <c r="L44" i="28"/>
  <c r="L45" i="28"/>
  <c r="D4" i="31"/>
  <c r="H5" i="24"/>
  <c r="H4" i="24"/>
  <c r="H3" i="24"/>
  <c r="E4" i="31"/>
  <c r="F4" i="31"/>
  <c r="B4" i="32"/>
  <c r="G4" i="31"/>
  <c r="B5" i="32" s="1"/>
  <c r="H4" i="31"/>
  <c r="B6" i="32"/>
  <c r="I4" i="31"/>
  <c r="K10" i="29" s="1"/>
  <c r="J4" i="31"/>
  <c r="K31" i="14"/>
  <c r="L4" i="28"/>
  <c r="K4" i="22"/>
  <c r="L10" i="22"/>
  <c r="L17" i="22"/>
  <c r="L24" i="22"/>
  <c r="L31" i="22"/>
  <c r="L38" i="22"/>
  <c r="L45" i="22"/>
  <c r="L9" i="22"/>
  <c r="L16" i="22"/>
  <c r="L23" i="22"/>
  <c r="L30" i="22"/>
  <c r="L37" i="22"/>
  <c r="L44" i="22"/>
  <c r="L8" i="22"/>
  <c r="L15" i="22"/>
  <c r="L22" i="22"/>
  <c r="L29" i="22"/>
  <c r="L36" i="22"/>
  <c r="L43" i="22"/>
  <c r="L7" i="22"/>
  <c r="L14" i="22"/>
  <c r="L21" i="22"/>
  <c r="L28" i="22"/>
  <c r="L35" i="22"/>
  <c r="L42" i="22"/>
  <c r="L6" i="22"/>
  <c r="L13" i="22"/>
  <c r="L20" i="22"/>
  <c r="L27" i="22"/>
  <c r="L34" i="22"/>
  <c r="L41" i="22"/>
  <c r="L5" i="22"/>
  <c r="L12" i="22"/>
  <c r="L19" i="22"/>
  <c r="L26" i="22"/>
  <c r="L33" i="22"/>
  <c r="L40" i="22"/>
  <c r="L4" i="22"/>
  <c r="L11" i="22"/>
  <c r="L18" i="22"/>
  <c r="L25" i="22"/>
  <c r="L32" i="22"/>
  <c r="L39" i="22"/>
  <c r="D62" i="31" s="1"/>
  <c r="D56" i="31" s="1"/>
  <c r="G14" i="30" s="1"/>
  <c r="L10" i="14"/>
  <c r="L17" i="14"/>
  <c r="L24" i="14"/>
  <c r="L31" i="14"/>
  <c r="K33" i="14"/>
  <c r="L38" i="14"/>
  <c r="L45" i="14"/>
  <c r="L52" i="14"/>
  <c r="L59" i="14"/>
  <c r="L66" i="14"/>
  <c r="K67" i="14"/>
  <c r="L73" i="14"/>
  <c r="K75" i="14"/>
  <c r="L80" i="14"/>
  <c r="L87" i="14"/>
  <c r="K89" i="14"/>
  <c r="H55" i="31" s="1"/>
  <c r="L94" i="14"/>
  <c r="L9" i="14"/>
  <c r="L16" i="14"/>
  <c r="L23" i="14"/>
  <c r="L30" i="14"/>
  <c r="L37" i="14"/>
  <c r="L44" i="14"/>
  <c r="L51" i="14"/>
  <c r="L58" i="14"/>
  <c r="L65" i="14"/>
  <c r="L72" i="14"/>
  <c r="L79" i="14"/>
  <c r="L86" i="14"/>
  <c r="L93" i="14"/>
  <c r="L8" i="14"/>
  <c r="L15" i="14"/>
  <c r="L22" i="14"/>
  <c r="L29" i="14"/>
  <c r="L36" i="14"/>
  <c r="L43" i="14"/>
  <c r="H48" i="31" s="1"/>
  <c r="L50" i="14"/>
  <c r="L57" i="14"/>
  <c r="L64" i="14"/>
  <c r="L71" i="14"/>
  <c r="H52" i="31" s="1"/>
  <c r="L78" i="14"/>
  <c r="L85" i="14"/>
  <c r="L92" i="14"/>
  <c r="L7" i="14"/>
  <c r="G43" i="31" s="1"/>
  <c r="L14" i="14"/>
  <c r="L21" i="14"/>
  <c r="G45" i="31" s="1"/>
  <c r="L28" i="14"/>
  <c r="L35" i="14"/>
  <c r="L42" i="14"/>
  <c r="L49" i="14"/>
  <c r="L56" i="14"/>
  <c r="L63" i="14"/>
  <c r="G51" i="31" s="1"/>
  <c r="L70" i="14"/>
  <c r="L77" i="14"/>
  <c r="L84" i="14"/>
  <c r="L91" i="14"/>
  <c r="L6" i="14"/>
  <c r="F43" i="31" s="1"/>
  <c r="L13" i="14"/>
  <c r="L20" i="14"/>
  <c r="L27" i="14"/>
  <c r="L34" i="14"/>
  <c r="L41" i="14"/>
  <c r="L48" i="14"/>
  <c r="L55" i="14"/>
  <c r="F50" i="31" s="1"/>
  <c r="L62" i="14"/>
  <c r="L69" i="14"/>
  <c r="L76" i="14"/>
  <c r="L83" i="14"/>
  <c r="F54" i="31" s="1"/>
  <c r="L90" i="14"/>
  <c r="L5" i="14"/>
  <c r="E43" i="31" s="1"/>
  <c r="L12" i="14"/>
  <c r="L19" i="14"/>
  <c r="E45" i="31" s="1"/>
  <c r="L26" i="14"/>
  <c r="L33" i="14"/>
  <c r="E47" i="31" s="1"/>
  <c r="L40" i="14"/>
  <c r="L47" i="14"/>
  <c r="E49" i="31" s="1"/>
  <c r="L54" i="14"/>
  <c r="L61" i="14"/>
  <c r="L68" i="14"/>
  <c r="L75" i="14"/>
  <c r="E53" i="31" s="1"/>
  <c r="L82" i="14"/>
  <c r="L89" i="14"/>
  <c r="L4" i="14"/>
  <c r="L11" i="14"/>
  <c r="D44" i="31" s="1"/>
  <c r="L18" i="14"/>
  <c r="L25" i="14"/>
  <c r="D46" i="31" s="1"/>
  <c r="L32" i="14"/>
  <c r="L39" i="14"/>
  <c r="D48" i="31" s="1"/>
  <c r="L46" i="14"/>
  <c r="L53" i="14"/>
  <c r="L60" i="14"/>
  <c r="L67" i="14"/>
  <c r="D52" i="31" s="1"/>
  <c r="L74" i="14"/>
  <c r="L81" i="14"/>
  <c r="L88" i="14"/>
  <c r="K6" i="29"/>
  <c r="L11" i="29"/>
  <c r="K12" i="29"/>
  <c r="K13" i="29"/>
  <c r="L18" i="29"/>
  <c r="K21" i="29"/>
  <c r="L26" i="29"/>
  <c r="K28" i="29"/>
  <c r="L33" i="29"/>
  <c r="K36" i="29"/>
  <c r="L41" i="29"/>
  <c r="K42" i="29"/>
  <c r="K43" i="29"/>
  <c r="I36" i="31" s="1"/>
  <c r="L48" i="29"/>
  <c r="K50" i="29"/>
  <c r="L55" i="29"/>
  <c r="K57" i="29"/>
  <c r="L62" i="29"/>
  <c r="K65" i="29"/>
  <c r="L70" i="29"/>
  <c r="K71" i="29"/>
  <c r="K72" i="29"/>
  <c r="K76" i="29"/>
  <c r="L77" i="29"/>
  <c r="K79" i="29"/>
  <c r="K83" i="29"/>
  <c r="L84" i="29"/>
  <c r="L10" i="29"/>
  <c r="L17" i="29"/>
  <c r="L25" i="29"/>
  <c r="L32" i="29"/>
  <c r="L40" i="29"/>
  <c r="L47" i="29"/>
  <c r="L54" i="29"/>
  <c r="L61" i="29"/>
  <c r="L69" i="29"/>
  <c r="L76" i="29"/>
  <c r="L83" i="29"/>
  <c r="L9" i="29"/>
  <c r="L16" i="29"/>
  <c r="L24" i="29"/>
  <c r="L31" i="29"/>
  <c r="L39" i="29"/>
  <c r="H35" i="31" s="1"/>
  <c r="L46" i="29"/>
  <c r="L53" i="29"/>
  <c r="L60" i="29"/>
  <c r="L68" i="29"/>
  <c r="L75" i="29"/>
  <c r="L82" i="29"/>
  <c r="L8" i="29"/>
  <c r="L15" i="29"/>
  <c r="L23" i="29"/>
  <c r="L30" i="29"/>
  <c r="L38" i="29"/>
  <c r="G35" i="31" s="1"/>
  <c r="L45" i="29"/>
  <c r="G36" i="31" s="1"/>
  <c r="L52" i="29"/>
  <c r="L59" i="29"/>
  <c r="L67" i="29"/>
  <c r="L74" i="29"/>
  <c r="L81" i="29"/>
  <c r="L7" i="29"/>
  <c r="L14" i="29"/>
  <c r="L22" i="29"/>
  <c r="L29" i="29"/>
  <c r="L37" i="29"/>
  <c r="F35" i="31" s="1"/>
  <c r="L44" i="29"/>
  <c r="L51" i="29"/>
  <c r="L58" i="29"/>
  <c r="L66" i="29"/>
  <c r="L73" i="29"/>
  <c r="L80" i="29"/>
  <c r="L6" i="29"/>
  <c r="L13" i="29"/>
  <c r="E32" i="31" s="1"/>
  <c r="L21" i="29"/>
  <c r="E33" i="31" s="1"/>
  <c r="L28" i="29"/>
  <c r="L36" i="29"/>
  <c r="L43" i="29"/>
  <c r="L50" i="29"/>
  <c r="L57" i="29"/>
  <c r="L65" i="29"/>
  <c r="L72" i="29"/>
  <c r="L79" i="29"/>
  <c r="L5" i="29"/>
  <c r="D31" i="31" s="1"/>
  <c r="L12" i="29"/>
  <c r="L20" i="29"/>
  <c r="L27" i="29"/>
  <c r="L35" i="29"/>
  <c r="L42" i="29"/>
  <c r="L49" i="29"/>
  <c r="L56" i="29"/>
  <c r="D38" i="31" s="1"/>
  <c r="L64" i="29"/>
  <c r="D39" i="31" s="1"/>
  <c r="L71" i="29"/>
  <c r="L78" i="29"/>
  <c r="D41" i="31" s="1"/>
  <c r="K5" i="20"/>
  <c r="L10" i="20"/>
  <c r="K12" i="20"/>
  <c r="L17" i="20"/>
  <c r="K19" i="20"/>
  <c r="K23" i="20"/>
  <c r="L24" i="20"/>
  <c r="K26" i="20"/>
  <c r="K30" i="20"/>
  <c r="L31" i="20"/>
  <c r="K32" i="20"/>
  <c r="K33" i="20"/>
  <c r="L38" i="20"/>
  <c r="K39" i="20"/>
  <c r="K40" i="20"/>
  <c r="L45" i="20"/>
  <c r="K47" i="20"/>
  <c r="K51" i="20"/>
  <c r="L52" i="20"/>
  <c r="K54" i="20"/>
  <c r="K58" i="20"/>
  <c r="L59" i="20"/>
  <c r="K61" i="20"/>
  <c r="K65" i="20"/>
  <c r="L66" i="20"/>
  <c r="L9" i="20"/>
  <c r="L16" i="20"/>
  <c r="L23" i="20"/>
  <c r="L30" i="20"/>
  <c r="L37" i="20"/>
  <c r="L44" i="20"/>
  <c r="L51" i="20"/>
  <c r="L58" i="20"/>
  <c r="L65" i="20"/>
  <c r="L8" i="20"/>
  <c r="L15" i="20"/>
  <c r="H22" i="31" s="1"/>
  <c r="L22" i="20"/>
  <c r="L29" i="20"/>
  <c r="L36" i="20"/>
  <c r="L43" i="20"/>
  <c r="L50" i="20"/>
  <c r="L57" i="20"/>
  <c r="L64" i="20"/>
  <c r="L7" i="20"/>
  <c r="G21" i="31" s="1"/>
  <c r="L14" i="20"/>
  <c r="L21" i="20"/>
  <c r="L28" i="20"/>
  <c r="L35" i="20"/>
  <c r="L42" i="20"/>
  <c r="L49" i="20"/>
  <c r="L56" i="20"/>
  <c r="L63" i="20"/>
  <c r="L6" i="20"/>
  <c r="L13" i="20"/>
  <c r="L20" i="20"/>
  <c r="L27" i="20"/>
  <c r="L34" i="20"/>
  <c r="L41" i="20"/>
  <c r="L48" i="20"/>
  <c r="L55" i="20"/>
  <c r="L62" i="20"/>
  <c r="L5" i="20"/>
  <c r="L12" i="20"/>
  <c r="L19" i="20"/>
  <c r="L26" i="20"/>
  <c r="L33" i="20"/>
  <c r="L40" i="20"/>
  <c r="L47" i="20"/>
  <c r="L54" i="20"/>
  <c r="L61" i="20"/>
  <c r="L4" i="20"/>
  <c r="L11" i="20"/>
  <c r="D22" i="31" s="1"/>
  <c r="L18" i="20"/>
  <c r="L25" i="20"/>
  <c r="L32" i="20"/>
  <c r="L39" i="20"/>
  <c r="D26" i="31" s="1"/>
  <c r="L46" i="20"/>
  <c r="L53" i="20"/>
  <c r="L60" i="20"/>
  <c r="K5" i="21"/>
  <c r="L10" i="21"/>
  <c r="K12" i="21"/>
  <c r="L17" i="21"/>
  <c r="K19" i="21"/>
  <c r="K23" i="21"/>
  <c r="L24" i="21"/>
  <c r="K25" i="21"/>
  <c r="K26" i="21"/>
  <c r="K30" i="21"/>
  <c r="L31" i="21"/>
  <c r="K32" i="21"/>
  <c r="K33" i="21"/>
  <c r="G19" i="31" s="1"/>
  <c r="L38" i="21"/>
  <c r="L9" i="21"/>
  <c r="L16" i="21"/>
  <c r="L23" i="21"/>
  <c r="L30" i="21"/>
  <c r="L37" i="21"/>
  <c r="L8" i="21"/>
  <c r="L15" i="21"/>
  <c r="H16" i="31" s="1"/>
  <c r="L22" i="21"/>
  <c r="L29" i="21"/>
  <c r="L36" i="21"/>
  <c r="L7" i="21"/>
  <c r="L14" i="21"/>
  <c r="L21" i="21"/>
  <c r="L28" i="21"/>
  <c r="L35" i="21"/>
  <c r="L6" i="21"/>
  <c r="L13" i="21"/>
  <c r="L20" i="21"/>
  <c r="L27" i="21"/>
  <c r="L34" i="21"/>
  <c r="L5" i="21"/>
  <c r="L12" i="21"/>
  <c r="L19" i="21"/>
  <c r="L26" i="21"/>
  <c r="L33" i="21"/>
  <c r="L4" i="21"/>
  <c r="L11" i="21"/>
  <c r="D16" i="31" s="1"/>
  <c r="L18" i="21"/>
  <c r="L25" i="21"/>
  <c r="L32" i="21"/>
  <c r="K6" i="12"/>
  <c r="L11" i="12"/>
  <c r="K12" i="12"/>
  <c r="K13" i="12"/>
  <c r="L18" i="12"/>
  <c r="K21" i="12"/>
  <c r="L26" i="12"/>
  <c r="K27" i="12"/>
  <c r="K28" i="12"/>
  <c r="E9" i="31" s="1"/>
  <c r="L33" i="12"/>
  <c r="K36" i="12"/>
  <c r="L35" i="12"/>
  <c r="L36" i="12"/>
  <c r="E10" i="31" s="1"/>
  <c r="L37" i="12"/>
  <c r="L38" i="12"/>
  <c r="L39" i="12"/>
  <c r="L40" i="12"/>
  <c r="K41" i="12"/>
  <c r="L41" i="12"/>
  <c r="K42" i="12"/>
  <c r="K43" i="12"/>
  <c r="L42" i="12"/>
  <c r="L43" i="12"/>
  <c r="L44" i="12"/>
  <c r="L45" i="12"/>
  <c r="L46" i="12"/>
  <c r="K47" i="12"/>
  <c r="L47" i="12"/>
  <c r="L48" i="12"/>
  <c r="K49" i="12"/>
  <c r="K50" i="12"/>
  <c r="L49" i="12"/>
  <c r="L50" i="12"/>
  <c r="E12" i="31" s="1"/>
  <c r="L51" i="12"/>
  <c r="L52" i="12"/>
  <c r="L53" i="12"/>
  <c r="L54" i="12"/>
  <c r="L55" i="12"/>
  <c r="K56" i="12"/>
  <c r="K57" i="12"/>
  <c r="L56" i="12"/>
  <c r="D13" i="31" s="1"/>
  <c r="L57" i="12"/>
  <c r="L58" i="12"/>
  <c r="L59" i="12"/>
  <c r="L60" i="12"/>
  <c r="H13" i="31" s="1"/>
  <c r="K61" i="12"/>
  <c r="L61" i="12"/>
  <c r="L62" i="12"/>
  <c r="L10" i="12"/>
  <c r="L17" i="12"/>
  <c r="L25" i="12"/>
  <c r="L32" i="12"/>
  <c r="L9" i="12"/>
  <c r="L16" i="12"/>
  <c r="L24" i="12"/>
  <c r="L31" i="12"/>
  <c r="L8" i="12"/>
  <c r="L15" i="12"/>
  <c r="L23" i="12"/>
  <c r="L30" i="12"/>
  <c r="L7" i="12"/>
  <c r="L14" i="12"/>
  <c r="L22" i="12"/>
  <c r="L29" i="12"/>
  <c r="L6" i="12"/>
  <c r="L13" i="12"/>
  <c r="L21" i="12"/>
  <c r="L28" i="12"/>
  <c r="L5" i="12"/>
  <c r="D6" i="31" s="1"/>
  <c r="D5" i="31" s="1"/>
  <c r="L12" i="12"/>
  <c r="L20" i="12"/>
  <c r="L27" i="12"/>
  <c r="J3" i="29"/>
  <c r="I3" i="29"/>
  <c r="H3" i="29"/>
  <c r="G3" i="29"/>
  <c r="F3" i="29"/>
  <c r="E3" i="29"/>
  <c r="D3" i="29"/>
  <c r="J3" i="28"/>
  <c r="J3" i="12"/>
  <c r="E70" i="31"/>
  <c r="D70" i="31"/>
  <c r="D11" i="30"/>
  <c r="C11" i="30"/>
  <c r="B11" i="30"/>
  <c r="A11" i="30"/>
  <c r="D10" i="30"/>
  <c r="C10" i="30"/>
  <c r="B10" i="30"/>
  <c r="A10" i="30"/>
  <c r="D9" i="30"/>
  <c r="C9" i="30"/>
  <c r="B9" i="30"/>
  <c r="A9" i="30"/>
  <c r="D8" i="30"/>
  <c r="C8" i="30"/>
  <c r="B8" i="30"/>
  <c r="A8" i="30"/>
  <c r="D7" i="30"/>
  <c r="C7" i="30"/>
  <c r="B7" i="30"/>
  <c r="A7" i="30"/>
  <c r="D6" i="30"/>
  <c r="C6" i="30"/>
  <c r="B6" i="30"/>
  <c r="A6" i="30"/>
  <c r="D5" i="30"/>
  <c r="C5" i="30"/>
  <c r="B5" i="30"/>
  <c r="A5" i="30"/>
  <c r="J3" i="22"/>
  <c r="J3" i="14"/>
  <c r="J3" i="20"/>
  <c r="J3" i="21"/>
  <c r="I3" i="28"/>
  <c r="H3" i="28"/>
  <c r="G3" i="28"/>
  <c r="F3" i="28"/>
  <c r="E3" i="28"/>
  <c r="D3" i="28"/>
  <c r="I3" i="12"/>
  <c r="H3" i="12"/>
  <c r="G3" i="12"/>
  <c r="F3" i="12"/>
  <c r="E3" i="12"/>
  <c r="D3" i="12"/>
  <c r="C3" i="24"/>
  <c r="D3" i="24"/>
  <c r="E3" i="24"/>
  <c r="F3" i="24"/>
  <c r="G3" i="24"/>
  <c r="C4" i="24"/>
  <c r="D4" i="24"/>
  <c r="E4" i="24"/>
  <c r="F4" i="24"/>
  <c r="G4" i="24"/>
  <c r="C5" i="24"/>
  <c r="D5" i="24"/>
  <c r="E5" i="24"/>
  <c r="F5" i="24"/>
  <c r="G5" i="24"/>
  <c r="B5" i="24"/>
  <c r="B4" i="24"/>
  <c r="B3" i="24"/>
  <c r="I3" i="22"/>
  <c r="H3" i="22"/>
  <c r="G3" i="22"/>
  <c r="F3" i="22"/>
  <c r="E3" i="22"/>
  <c r="D3" i="22"/>
  <c r="I3" i="14"/>
  <c r="H3" i="14"/>
  <c r="G3" i="14"/>
  <c r="F3" i="14"/>
  <c r="E3" i="14"/>
  <c r="D3" i="14"/>
  <c r="I3" i="21"/>
  <c r="H3" i="21"/>
  <c r="G3" i="21"/>
  <c r="F3" i="21"/>
  <c r="E3" i="21"/>
  <c r="D3" i="21"/>
  <c r="I3" i="20"/>
  <c r="H3" i="20"/>
  <c r="G3" i="20"/>
  <c r="F3" i="20"/>
  <c r="E3" i="20"/>
  <c r="D3" i="20"/>
  <c r="K68" i="14"/>
  <c r="B3" i="32"/>
  <c r="K11" i="22"/>
  <c r="B2" i="32"/>
  <c r="K24" i="21"/>
  <c r="K66" i="20"/>
  <c r="K45" i="20"/>
  <c r="K10" i="20"/>
  <c r="K18" i="29"/>
  <c r="K62" i="12"/>
  <c r="K48" i="12"/>
  <c r="K33" i="12"/>
  <c r="J70" i="31"/>
  <c r="K38" i="21"/>
  <c r="K31" i="21"/>
  <c r="K10" i="21"/>
  <c r="K17" i="21"/>
  <c r="K59" i="20"/>
  <c r="K52" i="20"/>
  <c r="K38" i="20"/>
  <c r="K70" i="29"/>
  <c r="K26" i="12"/>
  <c r="K54" i="29"/>
  <c r="K17" i="29"/>
  <c r="K31" i="20"/>
  <c r="K24" i="20"/>
  <c r="K17" i="20"/>
  <c r="K84" i="29"/>
  <c r="K77" i="29"/>
  <c r="K62" i="29"/>
  <c r="K11" i="29"/>
  <c r="K87" i="14"/>
  <c r="K24" i="22"/>
  <c r="K66" i="14"/>
  <c r="K40" i="14"/>
  <c r="K80" i="14"/>
  <c r="K10" i="14"/>
  <c r="K31" i="22"/>
  <c r="K31" i="28"/>
  <c r="K52" i="14"/>
  <c r="K24" i="14"/>
  <c r="K10" i="28"/>
  <c r="K55" i="12"/>
  <c r="K18" i="12"/>
  <c r="K11" i="12"/>
  <c r="K55" i="29"/>
  <c r="K15" i="28"/>
  <c r="K53" i="29"/>
  <c r="E6" i="24"/>
  <c r="K29" i="21"/>
  <c r="K7" i="21"/>
  <c r="K57" i="20"/>
  <c r="K23" i="29"/>
  <c r="K49" i="14"/>
  <c r="K38" i="22"/>
  <c r="K34" i="28"/>
  <c r="F68" i="31" s="1"/>
  <c r="K68" i="29"/>
  <c r="K60" i="12"/>
  <c r="K9" i="12"/>
  <c r="K41" i="29"/>
  <c r="K33" i="29"/>
  <c r="K21" i="14"/>
  <c r="K28" i="22"/>
  <c r="G6" i="24"/>
  <c r="C6" i="24"/>
  <c r="E26" i="31"/>
  <c r="E13" i="31"/>
  <c r="E7" i="31"/>
  <c r="E52" i="31"/>
  <c r="K4" i="28"/>
  <c r="D18" i="31"/>
  <c r="D19" i="31"/>
  <c r="D7" i="31"/>
  <c r="D11" i="31"/>
  <c r="D12" i="31"/>
  <c r="D9" i="31"/>
  <c r="D32" i="31"/>
  <c r="D58" i="31"/>
  <c r="D57" i="31"/>
  <c r="D36" i="31"/>
  <c r="D25" i="31"/>
  <c r="K22" i="20"/>
  <c r="K15" i="20"/>
  <c r="K8" i="20"/>
  <c r="K24" i="29"/>
  <c r="K94" i="14"/>
  <c r="K59" i="14"/>
  <c r="K46" i="14"/>
  <c r="D49" i="31"/>
  <c r="K38" i="14"/>
  <c r="K26" i="14"/>
  <c r="K19" i="22"/>
  <c r="K10" i="22"/>
  <c r="K38" i="28"/>
  <c r="K24" i="28"/>
  <c r="H6" i="24"/>
  <c r="K22" i="22"/>
  <c r="H70" i="31"/>
  <c r="K39" i="12"/>
  <c r="K31" i="12"/>
  <c r="K36" i="21"/>
  <c r="K22" i="21"/>
  <c r="K15" i="21"/>
  <c r="K8" i="21"/>
  <c r="K82" i="29"/>
  <c r="K71" i="14"/>
  <c r="K36" i="22"/>
  <c r="K53" i="12"/>
  <c r="K46" i="12"/>
  <c r="K24" i="12"/>
  <c r="K16" i="12"/>
  <c r="K64" i="20"/>
  <c r="K75" i="29"/>
  <c r="K16" i="29"/>
  <c r="K78" i="14"/>
  <c r="K64" i="14"/>
  <c r="K25" i="14"/>
  <c r="K35" i="12"/>
  <c r="K25" i="22"/>
  <c r="D60" i="31" s="1"/>
  <c r="B6" i="24"/>
  <c r="K72" i="14"/>
  <c r="K16" i="14"/>
  <c r="K23" i="22"/>
  <c r="K44" i="14"/>
  <c r="I48" i="31" s="1"/>
  <c r="K43" i="14"/>
  <c r="K8" i="14"/>
  <c r="F6" i="24"/>
  <c r="K36" i="14"/>
  <c r="K22" i="14"/>
  <c r="K77" i="14"/>
  <c r="K48" i="20"/>
  <c r="K41" i="20"/>
  <c r="K29" i="29"/>
  <c r="K62" i="14"/>
  <c r="K58" i="12"/>
  <c r="K51" i="12"/>
  <c r="K29" i="12"/>
  <c r="F70" i="31"/>
  <c r="K44" i="12"/>
  <c r="K37" i="12"/>
  <c r="K22" i="12"/>
  <c r="K13" i="20"/>
  <c r="K37" i="29"/>
  <c r="K14" i="29"/>
  <c r="K76" i="14"/>
  <c r="K20" i="14"/>
  <c r="K14" i="12"/>
  <c r="K55" i="20"/>
  <c r="K27" i="20"/>
  <c r="K6" i="20"/>
  <c r="K73" i="29"/>
  <c r="K51" i="29"/>
  <c r="K55" i="14"/>
  <c r="K48" i="14"/>
  <c r="K27" i="14"/>
  <c r="K6" i="28"/>
  <c r="D6" i="24"/>
  <c r="K7" i="12"/>
  <c r="K62" i="20"/>
  <c r="K34" i="20"/>
  <c r="K20" i="20"/>
  <c r="K80" i="29"/>
  <c r="K66" i="29"/>
  <c r="K58" i="29"/>
  <c r="K90" i="14"/>
  <c r="K83" i="14"/>
  <c r="K40" i="22"/>
  <c r="K33" i="28"/>
  <c r="K82" i="14"/>
  <c r="K61" i="14"/>
  <c r="K54" i="14"/>
  <c r="K12" i="14"/>
  <c r="K5" i="14"/>
  <c r="K40" i="28"/>
  <c r="K19" i="28"/>
  <c r="K47" i="14"/>
  <c r="K19" i="14"/>
  <c r="K33" i="22"/>
  <c r="K26" i="22"/>
  <c r="K12" i="22"/>
  <c r="K5" i="22"/>
  <c r="E57" i="31"/>
  <c r="K5" i="28"/>
  <c r="K20" i="12"/>
  <c r="K5" i="12"/>
  <c r="K4" i="21"/>
  <c r="K53" i="20"/>
  <c r="K11" i="20"/>
  <c r="K78" i="29"/>
  <c r="K27" i="29"/>
  <c r="G34" i="31" s="1"/>
  <c r="K4" i="14"/>
  <c r="K81" i="14"/>
  <c r="K18" i="21"/>
  <c r="K60" i="20"/>
  <c r="D29" i="31"/>
  <c r="K18" i="20"/>
  <c r="K4" i="20"/>
  <c r="K64" i="29"/>
  <c r="K49" i="29"/>
  <c r="D37" i="31" s="1"/>
  <c r="K35" i="29"/>
  <c r="D35" i="31"/>
  <c r="K20" i="29"/>
  <c r="K5" i="29"/>
  <c r="K60" i="14"/>
  <c r="K39" i="14"/>
  <c r="K18" i="22"/>
  <c r="D59" i="31"/>
  <c r="K25" i="28"/>
  <c r="D67" i="31"/>
  <c r="K11" i="21"/>
  <c r="K46" i="20"/>
  <c r="K25" i="20"/>
  <c r="K56" i="29"/>
  <c r="K88" i="14"/>
  <c r="K74" i="14"/>
  <c r="G53" i="31"/>
  <c r="K53" i="14"/>
  <c r="K32" i="14"/>
  <c r="K18" i="14"/>
  <c r="K11" i="14"/>
  <c r="K39" i="22"/>
  <c r="K32" i="22"/>
  <c r="D61" i="31"/>
  <c r="K32" i="28"/>
  <c r="K11" i="28"/>
  <c r="K84" i="14"/>
  <c r="K28" i="14"/>
  <c r="K35" i="21"/>
  <c r="K9" i="20"/>
  <c r="K61" i="29"/>
  <c r="K47" i="29"/>
  <c r="K32" i="29"/>
  <c r="K58" i="14"/>
  <c r="K37" i="22"/>
  <c r="K14" i="22"/>
  <c r="K42" i="20"/>
  <c r="K16" i="20"/>
  <c r="K69" i="29"/>
  <c r="K93" i="14"/>
  <c r="K65" i="14"/>
  <c r="J51" i="31" s="1"/>
  <c r="K37" i="14"/>
  <c r="K6" i="14"/>
  <c r="K9" i="22"/>
  <c r="K42" i="28"/>
  <c r="K37" i="28"/>
  <c r="K23" i="12"/>
  <c r="K49" i="20"/>
  <c r="K91" i="14"/>
  <c r="G55" i="31" s="1"/>
  <c r="K56" i="14"/>
  <c r="K35" i="28"/>
  <c r="K54" i="12"/>
  <c r="K40" i="12"/>
  <c r="K37" i="21"/>
  <c r="K21" i="21"/>
  <c r="K9" i="21"/>
  <c r="K63" i="20"/>
  <c r="K56" i="20"/>
  <c r="K37" i="20"/>
  <c r="K28" i="20"/>
  <c r="K59" i="29"/>
  <c r="K40" i="29"/>
  <c r="K25" i="29"/>
  <c r="K8" i="29"/>
  <c r="K79" i="14"/>
  <c r="K63" i="14"/>
  <c r="K35" i="14"/>
  <c r="K23" i="14"/>
  <c r="K14" i="14"/>
  <c r="K44" i="22"/>
  <c r="K35" i="22"/>
  <c r="K7" i="22"/>
  <c r="K30" i="28"/>
  <c r="K16" i="28"/>
  <c r="G70" i="31"/>
  <c r="K52" i="12"/>
  <c r="K38" i="12"/>
  <c r="K30" i="12"/>
  <c r="K15" i="12"/>
  <c r="K8" i="12"/>
  <c r="K14" i="21"/>
  <c r="K45" i="29"/>
  <c r="K30" i="29"/>
  <c r="K7" i="14"/>
  <c r="I70" i="31"/>
  <c r="K59" i="12"/>
  <c r="K45" i="12"/>
  <c r="K32" i="12"/>
  <c r="K25" i="12"/>
  <c r="K17" i="12"/>
  <c r="K10" i="12"/>
  <c r="K28" i="21"/>
  <c r="K16" i="21"/>
  <c r="K44" i="20"/>
  <c r="K35" i="20"/>
  <c r="K21" i="20"/>
  <c r="K14" i="20"/>
  <c r="K7" i="20"/>
  <c r="K81" i="29"/>
  <c r="K74" i="29"/>
  <c r="K67" i="29"/>
  <c r="K52" i="29"/>
  <c r="K38" i="29"/>
  <c r="K15" i="29"/>
  <c r="K86" i="14"/>
  <c r="K70" i="14"/>
  <c r="K51" i="14"/>
  <c r="K42" i="14"/>
  <c r="K30" i="14"/>
  <c r="K9" i="14"/>
  <c r="K42" i="22"/>
  <c r="K30" i="22"/>
  <c r="K21" i="22"/>
  <c r="K16" i="22"/>
  <c r="K6" i="22"/>
  <c r="K44" i="28"/>
  <c r="K28" i="28"/>
  <c r="K21" i="28"/>
  <c r="K14" i="28"/>
  <c r="K7" i="28"/>
  <c r="K39" i="28"/>
  <c r="D69" i="31"/>
  <c r="K36" i="28"/>
  <c r="K26" i="28"/>
  <c r="K23" i="28"/>
  <c r="K18" i="28"/>
  <c r="H66" i="31" s="1"/>
  <c r="K12" i="28"/>
  <c r="K9" i="28"/>
  <c r="K22" i="28"/>
  <c r="K43" i="22"/>
  <c r="K27" i="22"/>
  <c r="K20" i="22"/>
  <c r="K8" i="22"/>
  <c r="K43" i="28"/>
  <c r="K27" i="28"/>
  <c r="K20" i="28"/>
  <c r="K8" i="28"/>
  <c r="K34" i="21"/>
  <c r="K27" i="21"/>
  <c r="K20" i="21"/>
  <c r="K13" i="21"/>
  <c r="K6" i="21"/>
  <c r="K50" i="20"/>
  <c r="K43" i="20"/>
  <c r="K36" i="20"/>
  <c r="K29" i="20"/>
  <c r="K46" i="29"/>
  <c r="K39" i="29"/>
  <c r="J35" i="31" s="1"/>
  <c r="K31" i="29"/>
  <c r="K7" i="29"/>
  <c r="K92" i="14"/>
  <c r="K50" i="14"/>
  <c r="K34" i="14"/>
  <c r="K15" i="14"/>
  <c r="K34" i="22"/>
  <c r="K15" i="22"/>
  <c r="E58" i="31"/>
  <c r="K17" i="28"/>
  <c r="K45" i="28"/>
  <c r="K17" i="22"/>
  <c r="K45" i="22"/>
  <c r="K17" i="14"/>
  <c r="K45" i="14"/>
  <c r="K73" i="14"/>
  <c r="K26" i="29"/>
  <c r="K48" i="29"/>
  <c r="K29" i="28"/>
  <c r="K29" i="22"/>
  <c r="K29" i="14"/>
  <c r="K57" i="14"/>
  <c r="I50" i="31" s="1"/>
  <c r="K85" i="14"/>
  <c r="K9" i="29"/>
  <c r="K60" i="29"/>
  <c r="K13" i="28"/>
  <c r="F65" i="31" s="1"/>
  <c r="K41" i="28"/>
  <c r="K13" i="22"/>
  <c r="K41" i="22"/>
  <c r="K13" i="14"/>
  <c r="G44" i="31" s="1"/>
  <c r="K41" i="14"/>
  <c r="K69" i="14"/>
  <c r="F52" i="31"/>
  <c r="K22" i="29"/>
  <c r="K44" i="29"/>
  <c r="E37" i="31"/>
  <c r="E35" i="31"/>
  <c r="I39" i="31"/>
  <c r="F22" i="31"/>
  <c r="F58" i="31"/>
  <c r="E68" i="31"/>
  <c r="J21" i="31"/>
  <c r="J61" i="31"/>
  <c r="E59" i="31"/>
  <c r="J22" i="31"/>
  <c r="E39" i="31"/>
  <c r="E60" i="31"/>
  <c r="F10" i="31"/>
  <c r="F57" i="31"/>
  <c r="J43" i="31"/>
  <c r="J13" i="31"/>
  <c r="I16" i="31"/>
  <c r="D43" i="31"/>
  <c r="H7" i="31"/>
  <c r="G27" i="31"/>
  <c r="J54" i="31"/>
  <c r="G22" i="31"/>
  <c r="F8" i="31"/>
  <c r="D24" i="31"/>
  <c r="D15" i="31"/>
  <c r="E48" i="31"/>
  <c r="E29" i="31"/>
  <c r="E6" i="31"/>
  <c r="E22" i="31"/>
  <c r="I43" i="31"/>
  <c r="I8" i="31"/>
  <c r="F45" i="31"/>
  <c r="F7" i="31"/>
  <c r="F9" i="31"/>
  <c r="F13" i="31"/>
  <c r="J52" i="31"/>
  <c r="G54" i="31"/>
  <c r="G8" i="31"/>
  <c r="G7" i="31"/>
  <c r="H53" i="31"/>
  <c r="H45" i="31"/>
  <c r="H8" i="31"/>
  <c r="D27" i="31"/>
  <c r="D53" i="31"/>
  <c r="D54" i="31"/>
  <c r="D10" i="31"/>
  <c r="E54" i="31"/>
  <c r="E46" i="31"/>
  <c r="E21" i="31"/>
  <c r="I54" i="31"/>
  <c r="I7" i="31"/>
  <c r="I13" i="31"/>
  <c r="F51" i="31"/>
  <c r="F48" i="31"/>
  <c r="F53" i="31"/>
  <c r="F11" i="31"/>
  <c r="J16" i="31"/>
  <c r="G52" i="31"/>
  <c r="G49" i="31"/>
  <c r="G16" i="31"/>
  <c r="H54" i="31"/>
  <c r="H51" i="31"/>
  <c r="H43" i="31"/>
  <c r="F41" i="31"/>
  <c r="F67" i="31"/>
  <c r="D51" i="31"/>
  <c r="D21" i="31"/>
  <c r="D45" i="31"/>
  <c r="D50" i="31"/>
  <c r="D8" i="31"/>
  <c r="E44" i="31"/>
  <c r="E16" i="31"/>
  <c r="I52" i="31"/>
  <c r="F46" i="31"/>
  <c r="F49" i="31"/>
  <c r="F16" i="31"/>
  <c r="J8" i="31"/>
  <c r="G13" i="31"/>
  <c r="I40" i="31"/>
  <c r="E61" i="31"/>
  <c r="J29" i="31"/>
  <c r="E5" i="30"/>
  <c r="E51" i="31"/>
  <c r="E8" i="31"/>
  <c r="J7" i="31"/>
  <c r="G48" i="31"/>
  <c r="G11" i="31"/>
  <c r="F21" i="31"/>
  <c r="J59" i="31"/>
  <c r="F29" i="31"/>
  <c r="J28" i="31"/>
  <c r="I22" i="31"/>
  <c r="G69" i="31"/>
  <c r="H27" i="31"/>
  <c r="I21" i="31"/>
  <c r="H64" i="31"/>
  <c r="E67" i="31"/>
  <c r="H21" i="31"/>
  <c r="H67" i="31"/>
  <c r="I61" i="31"/>
  <c r="F61" i="31"/>
  <c r="J32" i="31"/>
  <c r="H61" i="31"/>
  <c r="H23" i="31"/>
  <c r="I57" i="31"/>
  <c r="G61" i="31"/>
  <c r="J60" i="31"/>
  <c r="H62" i="31"/>
  <c r="H24" i="31"/>
  <c r="F69" i="31"/>
  <c r="F62" i="31"/>
  <c r="G33" i="31"/>
  <c r="J67" i="31"/>
  <c r="G62" i="31"/>
  <c r="I67" i="31"/>
  <c r="H33" i="31"/>
  <c r="G58" i="31"/>
  <c r="I58" i="31"/>
  <c r="G40" i="31" l="1"/>
  <c r="H31" i="31"/>
  <c r="I56" i="31"/>
  <c r="G19" i="30" s="1"/>
  <c r="H50" i="31"/>
  <c r="D66" i="31"/>
  <c r="J58" i="31"/>
  <c r="H58" i="31"/>
  <c r="J49" i="31"/>
  <c r="I49" i="31"/>
  <c r="H49" i="31"/>
  <c r="F59" i="31"/>
  <c r="F56" i="31" s="1"/>
  <c r="G16" i="30" s="1"/>
  <c r="G59" i="31"/>
  <c r="I59" i="31"/>
  <c r="I29" i="31"/>
  <c r="H29" i="31"/>
  <c r="G29" i="31"/>
  <c r="H69" i="31"/>
  <c r="I69" i="31"/>
  <c r="J69" i="31"/>
  <c r="E23" i="31"/>
  <c r="G23" i="31"/>
  <c r="I23" i="31"/>
  <c r="I20" i="31" s="1"/>
  <c r="G10" i="30" s="1"/>
  <c r="J23" i="31"/>
  <c r="J20" i="31" s="1"/>
  <c r="G11" i="30" s="1"/>
  <c r="D23" i="31"/>
  <c r="D20" i="31" s="1"/>
  <c r="G5" i="30" s="1"/>
  <c r="F37" i="31"/>
  <c r="H37" i="31"/>
  <c r="J37" i="31"/>
  <c r="G37" i="31"/>
  <c r="I37" i="31"/>
  <c r="F32" i="31"/>
  <c r="I32" i="31"/>
  <c r="G32" i="31"/>
  <c r="H32" i="31"/>
  <c r="I10" i="31"/>
  <c r="J10" i="31"/>
  <c r="J12" i="31"/>
  <c r="H12" i="31"/>
  <c r="I12" i="31"/>
  <c r="G12" i="31"/>
  <c r="G26" i="31"/>
  <c r="F26" i="31"/>
  <c r="I26" i="31"/>
  <c r="H26" i="31"/>
  <c r="J26" i="31"/>
  <c r="H59" i="31"/>
  <c r="H68" i="31"/>
  <c r="G10" i="31"/>
  <c r="J48" i="31"/>
  <c r="I44" i="31"/>
  <c r="H10" i="31"/>
  <c r="I51" i="31"/>
  <c r="G57" i="31"/>
  <c r="J57" i="31"/>
  <c r="H57" i="31"/>
  <c r="I35" i="31"/>
  <c r="J45" i="31"/>
  <c r="I45" i="31"/>
  <c r="D33" i="31"/>
  <c r="E28" i="31"/>
  <c r="H28" i="31"/>
  <c r="F28" i="31"/>
  <c r="G28" i="31"/>
  <c r="D28" i="31"/>
  <c r="I28" i="31"/>
  <c r="F60" i="31"/>
  <c r="H60" i="31"/>
  <c r="G60" i="31"/>
  <c r="I60" i="31"/>
  <c r="J50" i="31"/>
  <c r="G50" i="31"/>
  <c r="E50" i="31"/>
  <c r="E62" i="31"/>
  <c r="E56" i="31" s="1"/>
  <c r="G15" i="30" s="1"/>
  <c r="J62" i="31"/>
  <c r="I62" i="31"/>
  <c r="G39" i="31"/>
  <c r="F39" i="31"/>
  <c r="J39" i="31"/>
  <c r="H39" i="31"/>
  <c r="E66" i="31"/>
  <c r="J66" i="31"/>
  <c r="G66" i="31"/>
  <c r="I66" i="31"/>
  <c r="F66" i="31"/>
  <c r="J68" i="31"/>
  <c r="I68" i="31"/>
  <c r="G68" i="31"/>
  <c r="J11" i="31"/>
  <c r="I11" i="31"/>
  <c r="H11" i="31"/>
  <c r="I6" i="31"/>
  <c r="F6" i="31"/>
  <c r="F5" i="31" s="1"/>
  <c r="E7" i="30" s="1"/>
  <c r="J6" i="31"/>
  <c r="G6" i="31"/>
  <c r="I18" i="31"/>
  <c r="F18" i="31"/>
  <c r="G18" i="31"/>
  <c r="J18" i="31"/>
  <c r="E18" i="31"/>
  <c r="H18" i="31"/>
  <c r="G15" i="31"/>
  <c r="F15" i="31"/>
  <c r="I15" i="31"/>
  <c r="J15" i="31"/>
  <c r="J14" i="31" s="1"/>
  <c r="F11" i="30" s="1"/>
  <c r="E15" i="31"/>
  <c r="H15" i="31"/>
  <c r="F25" i="31"/>
  <c r="G25" i="31"/>
  <c r="E25" i="31"/>
  <c r="J25" i="31"/>
  <c r="I25" i="31"/>
  <c r="H25" i="31"/>
  <c r="H20" i="31" s="1"/>
  <c r="G9" i="30" s="1"/>
  <c r="J24" i="31"/>
  <c r="I24" i="31"/>
  <c r="E24" i="31"/>
  <c r="F24" i="31"/>
  <c r="I41" i="31"/>
  <c r="G41" i="31"/>
  <c r="J41" i="31"/>
  <c r="E41" i="31"/>
  <c r="H41" i="31"/>
  <c r="E40" i="31"/>
  <c r="F40" i="31"/>
  <c r="H40" i="31"/>
  <c r="J40" i="31"/>
  <c r="D40" i="31"/>
  <c r="J38" i="31"/>
  <c r="F38" i="31"/>
  <c r="E38" i="31"/>
  <c r="G38" i="31"/>
  <c r="I38" i="31"/>
  <c r="E36" i="31"/>
  <c r="F36" i="31"/>
  <c r="J36" i="31"/>
  <c r="H36" i="31"/>
  <c r="I31" i="31"/>
  <c r="G31" i="31"/>
  <c r="J31" i="31"/>
  <c r="F31" i="31"/>
  <c r="J53" i="31"/>
  <c r="I53" i="31"/>
  <c r="F33" i="31"/>
  <c r="J33" i="31"/>
  <c r="J44" i="31"/>
  <c r="H44" i="31"/>
  <c r="F44" i="31"/>
  <c r="D34" i="31"/>
  <c r="F34" i="31"/>
  <c r="J34" i="31"/>
  <c r="I34" i="31"/>
  <c r="H34" i="31"/>
  <c r="D64" i="31"/>
  <c r="E64" i="31"/>
  <c r="F64" i="31"/>
  <c r="F63" i="31" s="1"/>
  <c r="E25" i="30" s="1"/>
  <c r="I64" i="31"/>
  <c r="G64" i="31"/>
  <c r="J64" i="31"/>
  <c r="G9" i="31"/>
  <c r="H9" i="31"/>
  <c r="J9" i="31"/>
  <c r="I9" i="31"/>
  <c r="I19" i="31"/>
  <c r="E19" i="31"/>
  <c r="H19" i="31"/>
  <c r="F19" i="31"/>
  <c r="H38" i="31"/>
  <c r="I33" i="31"/>
  <c r="F12" i="31"/>
  <c r="G24" i="31"/>
  <c r="G20" i="31" s="1"/>
  <c r="G8" i="30" s="1"/>
  <c r="H6" i="31"/>
  <c r="H5" i="31" s="1"/>
  <c r="E9" i="30" s="1"/>
  <c r="J19" i="31"/>
  <c r="F23" i="31"/>
  <c r="E34" i="31"/>
  <c r="D65" i="31"/>
  <c r="H65" i="31"/>
  <c r="H63" i="31" s="1"/>
  <c r="E27" i="30" s="1"/>
  <c r="G65" i="31"/>
  <c r="J65" i="31"/>
  <c r="E65" i="31"/>
  <c r="I65" i="31"/>
  <c r="G47" i="31"/>
  <c r="I47" i="31"/>
  <c r="J47" i="31"/>
  <c r="H47" i="31"/>
  <c r="D47" i="31"/>
  <c r="D42" i="31" s="1"/>
  <c r="F14" i="30" s="1"/>
  <c r="F47" i="31"/>
  <c r="F55" i="31"/>
  <c r="D55" i="31"/>
  <c r="I55" i="31"/>
  <c r="J55" i="31"/>
  <c r="E55" i="31"/>
  <c r="I27" i="31"/>
  <c r="E27" i="31"/>
  <c r="J27" i="31"/>
  <c r="F27" i="31"/>
  <c r="E31" i="31"/>
  <c r="E30" i="31" s="1"/>
  <c r="E15" i="30" s="1"/>
  <c r="E17" i="31"/>
  <c r="H17" i="31"/>
  <c r="D17" i="31"/>
  <c r="D14" i="31" s="1"/>
  <c r="F5" i="30" s="1"/>
  <c r="H5" i="30" s="1"/>
  <c r="I17" i="31"/>
  <c r="G17" i="31"/>
  <c r="J17" i="31"/>
  <c r="F17" i="31"/>
  <c r="I46" i="31"/>
  <c r="J46" i="31"/>
  <c r="H46" i="31"/>
  <c r="G46" i="31"/>
  <c r="G42" i="31" s="1"/>
  <c r="F17" i="30" s="1"/>
  <c r="E11" i="31"/>
  <c r="E5" i="31" s="1"/>
  <c r="E6" i="30" s="1"/>
  <c r="H42" i="31" l="1"/>
  <c r="F18" i="30" s="1"/>
  <c r="H30" i="31"/>
  <c r="E18" i="30" s="1"/>
  <c r="F30" i="31"/>
  <c r="E16" i="30" s="1"/>
  <c r="F42" i="31"/>
  <c r="F16" i="30" s="1"/>
  <c r="H7" i="30"/>
  <c r="J63" i="31"/>
  <c r="E29" i="30" s="1"/>
  <c r="E63" i="31"/>
  <c r="E24" i="30" s="1"/>
  <c r="J30" i="31"/>
  <c r="E20" i="30" s="1"/>
  <c r="I14" i="31"/>
  <c r="F10" i="30" s="1"/>
  <c r="I5" i="31"/>
  <c r="E10" i="30" s="1"/>
  <c r="D30" i="31"/>
  <c r="E14" i="30" s="1"/>
  <c r="H14" i="30" s="1"/>
  <c r="H56" i="31"/>
  <c r="G18" i="30" s="1"/>
  <c r="E42" i="31"/>
  <c r="F15" i="30" s="1"/>
  <c r="H15" i="30" s="1"/>
  <c r="F20" i="31"/>
  <c r="G7" i="30" s="1"/>
  <c r="G63" i="31"/>
  <c r="E26" i="30" s="1"/>
  <c r="D63" i="31"/>
  <c r="E23" i="30" s="1"/>
  <c r="J42" i="31"/>
  <c r="F20" i="30" s="1"/>
  <c r="G30" i="31"/>
  <c r="E17" i="30" s="1"/>
  <c r="H14" i="31"/>
  <c r="F9" i="30" s="1"/>
  <c r="F14" i="31"/>
  <c r="F7" i="30" s="1"/>
  <c r="G5" i="31"/>
  <c r="E8" i="30" s="1"/>
  <c r="H8" i="30" s="1"/>
  <c r="J56" i="31"/>
  <c r="G20" i="30" s="1"/>
  <c r="I42" i="31"/>
  <c r="F19" i="30" s="1"/>
  <c r="H9" i="30"/>
  <c r="I63" i="31"/>
  <c r="E28" i="30" s="1"/>
  <c r="I30" i="31"/>
  <c r="E19" i="30" s="1"/>
  <c r="E14" i="31"/>
  <c r="F6" i="30" s="1"/>
  <c r="H6" i="30" s="1"/>
  <c r="G14" i="31"/>
  <c r="F8" i="30" s="1"/>
  <c r="J5" i="31"/>
  <c r="E11" i="30" s="1"/>
  <c r="H11" i="30" s="1"/>
  <c r="G56" i="31"/>
  <c r="G17" i="30" s="1"/>
  <c r="E20" i="31"/>
  <c r="G6" i="30" s="1"/>
  <c r="H18" i="30" l="1"/>
  <c r="H16" i="30"/>
  <c r="H19" i="30"/>
  <c r="H20" i="30"/>
  <c r="H17" i="30"/>
  <c r="H10" i="30"/>
</calcChain>
</file>

<file path=xl/sharedStrings.xml><?xml version="1.0" encoding="utf-8"?>
<sst xmlns="http://schemas.openxmlformats.org/spreadsheetml/2006/main" count="615" uniqueCount="314">
  <si>
    <t>Spécification des besoins (MOA)</t>
  </si>
  <si>
    <t>Conception visuelle (MOE)</t>
  </si>
  <si>
    <t>Observations individuelles</t>
  </si>
  <si>
    <t>Niveau individuel</t>
  </si>
  <si>
    <t>Étudiants</t>
  </si>
  <si>
    <t>Observations sur l'équipe</t>
  </si>
  <si>
    <t>Être force de proposition</t>
  </si>
  <si>
    <t>Planifier un projet</t>
  </si>
  <si>
    <t>Communiquer à l'écrit</t>
  </si>
  <si>
    <t>Suivre l'évolution du projet</t>
  </si>
  <si>
    <t>Répondre au cahier des charges</t>
  </si>
  <si>
    <t>Respecter les délais</t>
  </si>
  <si>
    <t>Faire preuve d’autonomie</t>
  </si>
  <si>
    <t>Travailler en équipe</t>
  </si>
  <si>
    <t>Tuteur informatique :</t>
  </si>
  <si>
    <t>Tuteur Signal :</t>
  </si>
  <si>
    <t>Tuteur Télécom :</t>
  </si>
  <si>
    <t>Évaluation de l'Apprentissage Par Projet par l'Approche Par Compétence</t>
  </si>
  <si>
    <t>Communiquer à l'oral</t>
  </si>
  <si>
    <t>Mise en place d'un SGBD</t>
  </si>
  <si>
    <t>Sécurité</t>
  </si>
  <si>
    <t>Spécification et Conception des données (MOE)</t>
  </si>
  <si>
    <t>Coef.</t>
  </si>
  <si>
    <t>Informatique</t>
  </si>
  <si>
    <t>Date :</t>
  </si>
  <si>
    <t>Probité</t>
  </si>
  <si>
    <t>Délais</t>
  </si>
  <si>
    <t>Autonomie</t>
  </si>
  <si>
    <t>Cahier des charges</t>
  </si>
  <si>
    <t>Spécifications des besoins</t>
  </si>
  <si>
    <t>Conception visuelle</t>
  </si>
  <si>
    <t>HTML/CSS</t>
  </si>
  <si>
    <t>PHP</t>
  </si>
  <si>
    <t>SQL</t>
  </si>
  <si>
    <t>Javascript</t>
  </si>
  <si>
    <t>Organisation du code</t>
  </si>
  <si>
    <t>Test et Validation</t>
  </si>
  <si>
    <t>Déploiement</t>
  </si>
  <si>
    <t>Utiliser des outils de contrôle de version</t>
  </si>
  <si>
    <t>Outils de contrôle de version</t>
  </si>
  <si>
    <t>Conception des données</t>
  </si>
  <si>
    <t>Spécification</t>
  </si>
  <si>
    <t>Vue systémique</t>
  </si>
  <si>
    <t xml:space="preserve">Mesure </t>
  </si>
  <si>
    <t>Calcul de puissance</t>
  </si>
  <si>
    <t>Mesure</t>
  </si>
  <si>
    <t>Vue sytémique</t>
  </si>
  <si>
    <t>Formalisation</t>
  </si>
  <si>
    <t>Analyse fréquentielle</t>
  </si>
  <si>
    <t>Numérisation</t>
  </si>
  <si>
    <t>Filtrage</t>
  </si>
  <si>
    <t>Algorithme et simulation</t>
  </si>
  <si>
    <t>Méthode expérimentale</t>
  </si>
  <si>
    <t>Implémentation matérielle</t>
  </si>
  <si>
    <t>Traitement du signal</t>
  </si>
  <si>
    <t>Télécommunications</t>
  </si>
  <si>
    <t>Calcul d’une puissance</t>
  </si>
  <si>
    <t xml:space="preserve"> </t>
  </si>
  <si>
    <t>Implémentation matérielle sur DSP</t>
  </si>
  <si>
    <t>Bilan de liaison radio</t>
  </si>
  <si>
    <t>Capacité d'un lien</t>
  </si>
  <si>
    <t>Radio-Fréquences et Antennes</t>
  </si>
  <si>
    <t>Déploiement d'un réseau de capteurs</t>
  </si>
  <si>
    <t>Composante Informatique : concevoir et réaliser un site web</t>
  </si>
  <si>
    <t>Bilan Liaison radio</t>
  </si>
  <si>
    <t>RF et antennes</t>
  </si>
  <si>
    <t>Loin</t>
  </si>
  <si>
    <t>Proche</t>
  </si>
  <si>
    <t>Très proche</t>
  </si>
  <si>
    <t>Attendu</t>
  </si>
  <si>
    <t>Au-delà</t>
  </si>
  <si>
    <t xml:space="preserve">Mesures de puissances et de débits </t>
  </si>
  <si>
    <t>Agir en bon communicant dans un environnement scientifique et technique</t>
  </si>
  <si>
    <t>Agir en acteur dynamique et efficace dans une équipe</t>
  </si>
  <si>
    <t>Agir en professionnel responsable</t>
  </si>
  <si>
    <t>Non Acquis</t>
  </si>
  <si>
    <t>Niveau de compétence</t>
  </si>
  <si>
    <t>Note associée</t>
  </si>
  <si>
    <t>-</t>
  </si>
  <si>
    <t>Synthèse</t>
  </si>
  <si>
    <t>Vue d'ensemble</t>
  </si>
  <si>
    <t>Télécom.</t>
  </si>
  <si>
    <t>Signal</t>
  </si>
  <si>
    <t>Equipe</t>
  </si>
  <si>
    <t>Date</t>
  </si>
  <si>
    <t>Présences</t>
  </si>
  <si>
    <t>p</t>
  </si>
  <si>
    <t>r</t>
  </si>
  <si>
    <t>Numéro étudiant :</t>
  </si>
  <si>
    <t>Nom :</t>
  </si>
  <si>
    <t>Prénom :</t>
  </si>
  <si>
    <t>Photo :</t>
  </si>
  <si>
    <t>#présent - p</t>
  </si>
  <si>
    <t>#retard - r</t>
  </si>
  <si>
    <t>#absent - a</t>
  </si>
  <si>
    <t>Nom</t>
  </si>
  <si>
    <t>Prénom</t>
  </si>
  <si>
    <t>Numéro</t>
  </si>
  <si>
    <t>Intégration &amp; Synthèse</t>
  </si>
  <si>
    <t>Intégration</t>
  </si>
  <si>
    <t>Compréhension générale</t>
  </si>
  <si>
    <t>Réponse aux questions</t>
  </si>
  <si>
    <t>Structure de l'exposé</t>
  </si>
  <si>
    <t>Aisance à l'oral</t>
  </si>
  <si>
    <t>Rapport</t>
  </si>
  <si>
    <t>Numérisation d’un signal analogique</t>
  </si>
  <si>
    <t>Aspects techniques</t>
  </si>
  <si>
    <t>Réponses aux question</t>
  </si>
  <si>
    <t>- Savoir estimer la puissance moyenne d’un signal en W et en dBm
- Savoir estimer la puissance instantanée d’un signal stochastique 
- savoir détecter la présence ou l’absence d’un signal utile</t>
  </si>
  <si>
    <t>- Savoir calculer le contenu fréquentiel d’un signal par simulation
- Savoir interpréter le résultat des calculs</t>
  </si>
  <si>
    <t>- Savoir choisir la fréquence d’échantillonnage d’un signal analogique pour garantir sa restitution sans distorsion. 
- Connaître l’influence du choix du nombre de bits de quantification. 
- Savoir calculer un débit binaire
- Être capable d’optimiser les paramètres de la numérisation (choix de la fréquence d’échantillonnage et du nombre de bits de quantification) en fonction de l’application ciblée. 
- Savoir estimer le rapport signal à bruit de quantification par simulation</t>
  </si>
  <si>
    <t>- Savoir définir un gabarit répondant au problème posé et interpréter le résultat d’un filtrage
- Savoir coder l’équation de filtrage</t>
  </si>
  <si>
    <t>- Décrire par des équations mathématiques les traitements appliqués aux signaux
- Savoir formaliser les fonctions élémentaires (calcul de puissance, seuillage, filtrage) 
- Savoir définir les paramètres du système par des variables. 
- Savoir décrire l’intégralité du système</t>
  </si>
  <si>
    <t>- Savoir implémenter sous Matlab un système de traitement du signal, comprenant des opérations élémentaires : génération d’un signal sinusoïdal, estimation d’une puissance, calcul d’une transformée de Fourier, filtrage d’un signal...
- Savoir proposer une programmation propre, modulaire et bien structurée d’un système complet, en définissant correctement les variables</t>
  </si>
  <si>
    <t>Algorithmique et simulation sous Matlab</t>
  </si>
  <si>
    <t>- Savoir transcrire en langage C des opérations simples de traitement du signal, comme le stockage dans un buffer et le calcul de puissance
- Savoir implémenter un système plus complexe
- Etre capable d’interpréter les écarts entre les résultats de simulation et les résultats obtenus sur la carte numérique</t>
  </si>
  <si>
    <t>Composante Traitement du signal</t>
  </si>
  <si>
    <t>- fournir le schéma fonctionnel d’un système d’analyse de signaux numériques
- Identifier les principales fonctions et fournir un schéma-bloc
- Prendre en compte les contraintes d’implémentation</t>
  </si>
  <si>
    <t xml:space="preserve">- Application d'un modèle de propagation à l'estimation d'une puissance reçue
- Prise en compte des phénomènes affectant la propagation des ondes pour l'estimation d'une puissance reçue
</t>
  </si>
  <si>
    <t>- Identification des paramètres et calculs de dimensionnement
- Planification</t>
  </si>
  <si>
    <t>Tests et Validation dans un réseau de capteurs</t>
  </si>
  <si>
    <t>- Caractéristiques des antennes, 
- Règlementation et périmètre de sécurité</t>
  </si>
  <si>
    <t>- Spécifier l'architecture générale d'un réseau de capteurs
- Etude et compréhension d'une architecture et des technologies sélectionnées
- Spécification d'une architecture évoluée et prise en compte des éléments clivants des technologies sélectionnées</t>
  </si>
  <si>
    <t>Composante Télécommunications</t>
  </si>
  <si>
    <t>Test et validation</t>
  </si>
  <si>
    <t>Développement (MOE) : PHP</t>
  </si>
  <si>
    <t>Développement (MOE) : HTML et CSS</t>
  </si>
  <si>
    <t>- Réaliser le mapping d'un modèle E/A vers le modèle relationnel
- Implémenter une BD dans un SGBD (phpMyAdmin)</t>
  </si>
  <si>
    <t>Développement (MOE) : SQL</t>
  </si>
  <si>
    <t>Qualité et organisation du code</t>
  </si>
  <si>
    <r>
      <rPr>
        <b/>
        <sz val="10"/>
        <color theme="1"/>
        <rFont val="Century Gothic"/>
        <family val="2"/>
      </rPr>
      <t xml:space="preserve">Attendu : </t>
    </r>
    <r>
      <rPr>
        <sz val="10"/>
        <color theme="1"/>
        <rFont val="Century Gothic"/>
        <family val="2"/>
      </rPr>
      <t xml:space="preserve">
- Maitriser la syntaxe et l'environnement de développement
- HTML : balises et attributs (div, span, h1, img, a, etc.), formulaires
- CSS : style, box model
</t>
    </r>
    <r>
      <rPr>
        <b/>
        <sz val="10"/>
        <color theme="1"/>
        <rFont val="Century Gothic"/>
        <family val="2"/>
      </rPr>
      <t>Au-delà :</t>
    </r>
    <r>
      <rPr>
        <sz val="10"/>
        <color theme="1"/>
        <rFont val="Century Gothic"/>
        <family val="2"/>
      </rPr>
      <t xml:space="preserve">
- HTML : HTML 5 (media, graphique, etc.)
- CSS : responsive design, accessibilité</t>
    </r>
  </si>
  <si>
    <r>
      <rPr>
        <b/>
        <sz val="10"/>
        <color theme="1"/>
        <rFont val="Century Gothic"/>
        <family val="2"/>
      </rPr>
      <t xml:space="preserve">Attendu : 
</t>
    </r>
    <r>
      <rPr>
        <sz val="10"/>
        <color theme="1"/>
        <rFont val="Century Gothic"/>
        <family val="2"/>
      </rPr>
      <t xml:space="preserve">- Maitriser la syntaxe et l'environnement de développement
- Faire une recherche basique SELECT, FROM, WHERE
- Maitriser la jointure entre 2 tables
</t>
    </r>
    <r>
      <rPr>
        <b/>
        <sz val="10"/>
        <color theme="1"/>
        <rFont val="Century Gothic"/>
        <family val="2"/>
      </rPr>
      <t>Au-delà :</t>
    </r>
    <r>
      <rPr>
        <sz val="10"/>
        <color theme="1"/>
        <rFont val="Century Gothic"/>
        <family val="2"/>
      </rPr>
      <t xml:space="preserve">
- jointure multiple, union
- requêtes imbriquées
- AVERAGE, COUNT, …</t>
    </r>
  </si>
  <si>
    <r>
      <rPr>
        <b/>
        <sz val="10"/>
        <color theme="1"/>
        <rFont val="Century Gothic"/>
        <family val="2"/>
      </rPr>
      <t xml:space="preserve">Attendu : </t>
    </r>
    <r>
      <rPr>
        <sz val="10"/>
        <color theme="1"/>
        <rFont val="Century Gothic"/>
        <family val="2"/>
      </rPr>
      <t xml:space="preserve">
- Respecter les conventions de nommage
- Commenter/documenter le code.
- Factoriser le code, découper l'application en modules et bien structurer le code (pseudo MVC)
</t>
    </r>
    <r>
      <rPr>
        <b/>
        <sz val="10"/>
        <color theme="1"/>
        <rFont val="Century Gothic"/>
        <family val="2"/>
      </rPr>
      <t>Au-delà :</t>
    </r>
    <r>
      <rPr>
        <sz val="10"/>
        <color theme="1"/>
        <rFont val="Century Gothic"/>
        <family val="2"/>
      </rPr>
      <t xml:space="preserve">
- Structurer le site en MVC</t>
    </r>
  </si>
  <si>
    <r>
      <rPr>
        <b/>
        <sz val="10"/>
        <color theme="1"/>
        <rFont val="Century Gothic"/>
        <family val="2"/>
      </rPr>
      <t xml:space="preserve">Attendu : </t>
    </r>
    <r>
      <rPr>
        <sz val="10"/>
        <color theme="1"/>
        <rFont val="Century Gothic"/>
        <family val="2"/>
      </rPr>
      <t xml:space="preserve">
- Chiffrer les mots de passe
- Gérer des droits d'accès en fonction du profil utilisateur
- Sécurisation des données entrantes (injection SQL, échappement de caractères, requêtes préparées...)
- Sécurisation des données sortantes (Injection HTML, XSS, htmlentities, ...)
</t>
    </r>
    <r>
      <rPr>
        <b/>
        <sz val="10"/>
        <color theme="1"/>
        <rFont val="Century Gothic"/>
        <family val="2"/>
      </rPr>
      <t>Au-delà :</t>
    </r>
    <r>
      <rPr>
        <sz val="10"/>
        <color theme="1"/>
        <rFont val="Century Gothic"/>
        <family val="2"/>
      </rPr>
      <t xml:space="preserve">
- Mettre en place des fonctions de sécurisation appelées systématiquement</t>
    </r>
  </si>
  <si>
    <r>
      <rPr>
        <b/>
        <sz val="10"/>
        <color theme="1"/>
        <rFont val="Century Gothic"/>
        <family val="2"/>
      </rPr>
      <t xml:space="preserve">Attendu : 
</t>
    </r>
    <r>
      <rPr>
        <sz val="10"/>
        <color theme="1"/>
        <rFont val="Century Gothic"/>
        <family val="2"/>
      </rPr>
      <t xml:space="preserve">- Déployer localement un projet
</t>
    </r>
    <r>
      <rPr>
        <b/>
        <sz val="10"/>
        <color theme="1"/>
        <rFont val="Century Gothic"/>
        <family val="2"/>
      </rPr>
      <t>Au-delà :</t>
    </r>
    <r>
      <rPr>
        <sz val="10"/>
        <color theme="1"/>
        <rFont val="Century Gothic"/>
        <family val="2"/>
      </rPr>
      <t xml:space="preserve">
- Déployer sur un environnement externalisé (hébergeur)</t>
    </r>
  </si>
  <si>
    <t>Développement (MOE) : JavaScript / jQuery</t>
  </si>
  <si>
    <t>Compétences générales (Semestre Electronique et Signal)</t>
  </si>
  <si>
    <t>Conduire un projet</t>
  </si>
  <si>
    <t>Tenir compte des remarques du client/tuteur</t>
  </si>
  <si>
    <r>
      <t xml:space="preserve">- Savoir faire face aux difficultés de la prise en main du projet, et en cas de problème, savoir le </t>
    </r>
    <r>
      <rPr>
        <b/>
        <sz val="10"/>
        <color theme="1"/>
        <rFont val="Century Gothic"/>
        <family val="2"/>
      </rPr>
      <t>formuler et limiter son périmètre</t>
    </r>
    <r>
      <rPr>
        <sz val="10"/>
        <color theme="1"/>
        <rFont val="Century Gothic"/>
        <family val="2"/>
      </rPr>
      <t xml:space="preserve">
- Faire des recherches par soi-même et </t>
    </r>
    <r>
      <rPr>
        <b/>
        <sz val="10"/>
        <color theme="1"/>
        <rFont val="Century Gothic"/>
        <family val="2"/>
      </rPr>
      <t xml:space="preserve">solliciter le tuteur à bon escient </t>
    </r>
  </si>
  <si>
    <t>Agir avec probité et honnêteté intellectuelle</t>
  </si>
  <si>
    <t>Pas d'objet</t>
  </si>
  <si>
    <t>Générales E-S</t>
  </si>
  <si>
    <t>Générales I-T</t>
  </si>
  <si>
    <t>- Savoir communiquer, de façon claire et structurée, en français ou en anglais, sur un sujet technique
- Analyser et synthétiser ses idées scientifiques de façon pertinente tout en s'adaptant à son public</t>
  </si>
  <si>
    <r>
      <rPr>
        <sz val="10"/>
        <color theme="1"/>
        <rFont val="Century Gothic"/>
        <family val="2"/>
      </rPr>
      <t xml:space="preserve">- </t>
    </r>
    <r>
      <rPr>
        <b/>
        <sz val="10"/>
        <color theme="1"/>
        <rFont val="Century Gothic"/>
        <family val="2"/>
      </rPr>
      <t>Dialoguer, argumenter et convaincre</t>
    </r>
    <r>
      <rPr>
        <sz val="10"/>
        <color theme="1"/>
        <rFont val="Century Gothic"/>
        <family val="2"/>
      </rPr>
      <t xml:space="preserve"> 
- Savoir réunir les conditions d'un dialogue et l'engager
- Emettre une</t>
    </r>
    <r>
      <rPr>
        <b/>
        <sz val="10"/>
        <color theme="1"/>
        <rFont val="Century Gothic"/>
        <family val="2"/>
      </rPr>
      <t xml:space="preserve"> idée pertinente </t>
    </r>
    <r>
      <rPr>
        <sz val="10"/>
        <color theme="1"/>
        <rFont val="Century Gothic"/>
        <family val="2"/>
      </rPr>
      <t xml:space="preserve">
- </t>
    </r>
    <r>
      <rPr>
        <b/>
        <sz val="10"/>
        <color theme="1"/>
        <rFont val="Century Gothic"/>
        <family val="2"/>
      </rPr>
      <t>Justifier et défendre</t>
    </r>
    <r>
      <rPr>
        <sz val="10"/>
        <color theme="1"/>
        <rFont val="Century Gothic"/>
        <family val="2"/>
      </rPr>
      <t xml:space="preserve"> une idée
- Avancer des arguments convaincants qui font évoluer les positions des interlocuteurs
</t>
    </r>
  </si>
  <si>
    <r>
      <t xml:space="preserve">- </t>
    </r>
    <r>
      <rPr>
        <b/>
        <sz val="10"/>
        <color theme="1"/>
        <rFont val="Century Gothic"/>
        <family val="2"/>
      </rPr>
      <t>Être à l'écoute</t>
    </r>
    <r>
      <rPr>
        <sz val="10"/>
        <color theme="1"/>
        <rFont val="Century Gothic"/>
        <family val="2"/>
      </rPr>
      <t xml:space="preserve"> du client/tuteur, se montrer ouvert à ses remarques et en tenir compte
- Discuter avec le client de la </t>
    </r>
    <r>
      <rPr>
        <b/>
        <sz val="10"/>
        <color theme="1"/>
        <rFont val="Century Gothic"/>
        <family val="2"/>
      </rPr>
      <t>faisabilité</t>
    </r>
    <r>
      <rPr>
        <sz val="10"/>
        <color theme="1"/>
        <rFont val="Century Gothic"/>
        <family val="2"/>
      </rPr>
      <t xml:space="preserve"> de ses demandes et l'</t>
    </r>
    <r>
      <rPr>
        <b/>
        <sz val="10"/>
        <color theme="1"/>
        <rFont val="Century Gothic"/>
        <family val="2"/>
      </rPr>
      <t>éclairer sur les options</t>
    </r>
    <r>
      <rPr>
        <sz val="10"/>
        <color theme="1"/>
        <rFont val="Century Gothic"/>
        <family val="2"/>
      </rPr>
      <t xml:space="preserve"> à prendre</t>
    </r>
  </si>
  <si>
    <r>
      <rPr>
        <sz val="10"/>
        <color theme="1"/>
        <rFont val="Century Gothic"/>
        <family val="2"/>
      </rPr>
      <t xml:space="preserve">- Donner une </t>
    </r>
    <r>
      <rPr>
        <b/>
        <sz val="10"/>
        <color theme="1"/>
        <rFont val="Century Gothic"/>
        <family val="2"/>
      </rPr>
      <t>vue</t>
    </r>
    <r>
      <rPr>
        <sz val="10"/>
        <color theme="1"/>
        <rFont val="Century Gothic"/>
        <family val="2"/>
      </rPr>
      <t xml:space="preserve"> </t>
    </r>
    <r>
      <rPr>
        <b/>
        <sz val="10"/>
        <color theme="1"/>
        <rFont val="Century Gothic"/>
        <family val="2"/>
      </rPr>
      <t>globale</t>
    </r>
    <r>
      <rPr>
        <sz val="10"/>
        <color theme="1"/>
        <rFont val="Century Gothic"/>
        <family val="2"/>
      </rPr>
      <t xml:space="preserve"> du système et de la problématique
- </t>
    </r>
    <r>
      <rPr>
        <b/>
        <sz val="10"/>
        <color theme="1"/>
        <rFont val="Century Gothic"/>
        <family val="2"/>
      </rPr>
      <t>Articulation</t>
    </r>
    <r>
      <rPr>
        <sz val="10"/>
        <color theme="1"/>
        <rFont val="Century Gothic"/>
        <family val="2"/>
      </rPr>
      <t xml:space="preserve"> des différentes composantes entre elles ?
- Insiter sur la </t>
    </r>
    <r>
      <rPr>
        <b/>
        <sz val="10"/>
        <color theme="1"/>
        <rFont val="Century Gothic"/>
        <family val="2"/>
      </rPr>
      <t>chaine de transmissions des données</t>
    </r>
    <r>
      <rPr>
        <sz val="10"/>
        <color theme="1"/>
        <rFont val="Century Gothic"/>
        <family val="2"/>
      </rPr>
      <t xml:space="preserve">
</t>
    </r>
    <r>
      <rPr>
        <i/>
        <sz val="10"/>
        <color theme="1"/>
        <rFont val="Century Gothic"/>
        <family val="2"/>
      </rPr>
      <t>Il s'agit plutôt d'une évaluation d'équipe, mais les réponses aux questions permettent éventuellement de distinguer les évaluations.
Normalement, la plupart des équipes devrait obtenir le niveau ATTENDU</t>
    </r>
  </si>
  <si>
    <r>
      <t xml:space="preserve">- Transmission des données capteurs -&gt; site web
- Transmission des commandes site web -&gt; effecteurs
- Cohérence des données, et vérification des trames
Le niveau ATTENDU est atteint si au moins une des chaines de transmission est fonctionnelle ; si les deux fonctionnent, niveau AU DELA.
</t>
    </r>
    <r>
      <rPr>
        <i/>
        <sz val="10"/>
        <color theme="1"/>
        <rFont val="Century Gothic"/>
        <family val="2"/>
      </rPr>
      <t>Il s'agit plutôt d'une évaluation d'équipe, mais ne pas hésiter à demander qui à fait quoi.</t>
    </r>
  </si>
  <si>
    <r>
      <t xml:space="preserve">- Poser des questions de manière individuelle pour s'assurer de la compréhension de chacun
- Des exemples de questions à poser sont donnés dans le livret étudiant
- Ne pas hésiter à demander à chacun ce qu'il a fait en rapport avec l'intégration
</t>
    </r>
    <r>
      <rPr>
        <i/>
        <sz val="10"/>
        <color theme="1"/>
        <rFont val="Century Gothic"/>
        <family val="2"/>
      </rPr>
      <t>Il s'agit d'une évaluation individuelle</t>
    </r>
    <r>
      <rPr>
        <sz val="10"/>
        <color theme="1"/>
        <rFont val="Century Gothic"/>
        <family val="2"/>
      </rPr>
      <t xml:space="preserve">
</t>
    </r>
  </si>
  <si>
    <r>
      <t xml:space="preserve">- Structure de l'exposé, équilibre des différentes parties
- Respect de la durée d'exposition fixée par le jury
- Usage d'outils de projection et pertinence des documents exposés
</t>
    </r>
    <r>
      <rPr>
        <i/>
        <sz val="10"/>
        <color theme="1"/>
        <rFont val="Century Gothic"/>
        <family val="2"/>
      </rPr>
      <t>Il s'agit plutôt d'une évaluation d'équipe</t>
    </r>
  </si>
  <si>
    <r>
      <t xml:space="preserve">- Aisance à l'oral, audibilité, débit et tonalité adaptés au discours
- Expression non verbale (gestuelle, occupation de l'espace, maintien de l'intérêt de l'auditoire)
</t>
    </r>
    <r>
      <rPr>
        <i/>
        <sz val="10"/>
        <color theme="1"/>
        <rFont val="Century Gothic"/>
        <family val="2"/>
      </rPr>
      <t>Il s'agit d'une évaluation individuelle</t>
    </r>
  </si>
  <si>
    <r>
      <t xml:space="preserve">- Qualité rédactionnelle
- Structure
- Esprit d'analyse
- Esprit de synthèse
</t>
    </r>
    <r>
      <rPr>
        <i/>
        <sz val="10"/>
        <color theme="1"/>
        <rFont val="Century Gothic"/>
        <family val="2"/>
      </rPr>
      <t xml:space="preserve">
Il s'agit plutôt d'une évaluation d'équipe</t>
    </r>
  </si>
  <si>
    <t>Équipe</t>
  </si>
  <si>
    <t>Équipe :</t>
  </si>
  <si>
    <t>Tuteur Électronique :</t>
  </si>
  <si>
    <r>
      <t xml:space="preserve">- Etre </t>
    </r>
    <r>
      <rPr>
        <b/>
        <sz val="10"/>
        <color theme="1"/>
        <rFont val="Century Gothic"/>
        <family val="2"/>
      </rPr>
      <t>présent</t>
    </r>
    <r>
      <rPr>
        <sz val="10"/>
        <color theme="1"/>
        <rFont val="Century Gothic"/>
        <family val="2"/>
      </rPr>
      <t xml:space="preserve"> au travail, </t>
    </r>
    <r>
      <rPr>
        <b/>
        <sz val="10"/>
        <color theme="1"/>
        <rFont val="Century Gothic"/>
        <family val="2"/>
      </rPr>
      <t>ponctuel</t>
    </r>
    <r>
      <rPr>
        <sz val="10"/>
        <color theme="1"/>
        <rFont val="Century Gothic"/>
        <family val="2"/>
      </rPr>
      <t xml:space="preserve"> et </t>
    </r>
    <r>
      <rPr>
        <b/>
        <sz val="10"/>
        <color theme="1"/>
        <rFont val="Century Gothic"/>
        <family val="2"/>
      </rPr>
      <t xml:space="preserve">participatif
</t>
    </r>
    <r>
      <rPr>
        <i/>
        <sz val="10"/>
        <color theme="1"/>
        <rFont val="Century Gothic"/>
        <family val="2"/>
      </rPr>
      <t>[Tout retard/absence non justifié réduit le niveau de compétence]</t>
    </r>
    <r>
      <rPr>
        <sz val="10"/>
        <color theme="1"/>
        <rFont val="Century Gothic"/>
        <family val="2"/>
      </rPr>
      <t xml:space="preserve">
- Réaliser son travail, et assumer ses </t>
    </r>
    <r>
      <rPr>
        <b/>
        <sz val="10"/>
        <color theme="1"/>
        <rFont val="Century Gothic"/>
        <family val="2"/>
      </rPr>
      <t>responsabilités</t>
    </r>
    <r>
      <rPr>
        <sz val="10"/>
        <color theme="1"/>
        <rFont val="Century Gothic"/>
        <family val="2"/>
      </rPr>
      <t xml:space="preserve"> individuelles et collectives</t>
    </r>
  </si>
  <si>
    <r>
      <t xml:space="preserve">- Accomplir les tâches demandées dans le </t>
    </r>
    <r>
      <rPr>
        <b/>
        <sz val="10"/>
        <color theme="1"/>
        <rFont val="Century Gothic"/>
        <family val="2"/>
      </rPr>
      <t>temps imparti</t>
    </r>
    <r>
      <rPr>
        <sz val="10"/>
        <color theme="1"/>
        <rFont val="Century Gothic"/>
        <family val="2"/>
      </rPr>
      <t xml:space="preserve">
</t>
    </r>
    <r>
      <rPr>
        <i/>
        <sz val="10"/>
        <color theme="1"/>
        <rFont val="Century Gothic"/>
        <family val="2"/>
      </rPr>
      <t xml:space="preserve">[Tout retard non justifié de rendu réduit le niveau de compétence]
</t>
    </r>
    <r>
      <rPr>
        <sz val="10"/>
        <color theme="1"/>
        <rFont val="Century Gothic"/>
        <family val="2"/>
      </rPr>
      <t xml:space="preserve">
- Savoir </t>
    </r>
    <r>
      <rPr>
        <b/>
        <sz val="10"/>
        <color theme="1"/>
        <rFont val="Century Gothic"/>
        <family val="2"/>
      </rPr>
      <t>répartir la charge de travail</t>
    </r>
    <r>
      <rPr>
        <sz val="10"/>
        <color theme="1"/>
        <rFont val="Century Gothic"/>
        <family val="2"/>
      </rPr>
      <t xml:space="preserve"> entre les membres de l'équipe et savoir </t>
    </r>
    <r>
      <rPr>
        <b/>
        <sz val="10"/>
        <color theme="1"/>
        <rFont val="Century Gothic"/>
        <family val="2"/>
      </rPr>
      <t>gérer les imprévus</t>
    </r>
    <r>
      <rPr>
        <sz val="10"/>
        <color theme="1"/>
        <rFont val="Century Gothic"/>
        <family val="2"/>
      </rPr>
      <t xml:space="preserve"> et les retards induits</t>
    </r>
  </si>
  <si>
    <r>
      <t xml:space="preserve">- </t>
    </r>
    <r>
      <rPr>
        <b/>
        <sz val="10"/>
        <color theme="1"/>
        <rFont val="Century Gothic"/>
        <family val="2"/>
      </rPr>
      <t>Extraire et comprendre</t>
    </r>
    <r>
      <rPr>
        <sz val="10"/>
        <color theme="1"/>
        <rFont val="Century Gothic"/>
        <family val="2"/>
      </rPr>
      <t xml:space="preserve"> les besoins fonctionnels et non fonctionnels
- </t>
    </r>
    <r>
      <rPr>
        <b/>
        <sz val="10"/>
        <color theme="1"/>
        <rFont val="Century Gothic"/>
        <family val="2"/>
      </rPr>
      <t>Modéliser</t>
    </r>
    <r>
      <rPr>
        <sz val="10"/>
        <color theme="1"/>
        <rFont val="Century Gothic"/>
        <family val="2"/>
      </rPr>
      <t xml:space="preserve"> les fonctionnalités (UML, scénario basique, algorithme, processus, langage naturel, etc.)</t>
    </r>
  </si>
  <si>
    <r>
      <t xml:space="preserve">- Traduire les besoins en </t>
    </r>
    <r>
      <rPr>
        <b/>
        <sz val="10"/>
        <color theme="1"/>
        <rFont val="Century Gothic"/>
        <family val="2"/>
      </rPr>
      <t>interfaces</t>
    </r>
    <r>
      <rPr>
        <sz val="10"/>
        <color theme="1"/>
        <rFont val="Century Gothic"/>
        <family val="2"/>
      </rPr>
      <t xml:space="preserve"> et définir leur enchainement (charte graphique, logo, plan du site)
- Tenir compte de </t>
    </r>
    <r>
      <rPr>
        <b/>
        <sz val="10"/>
        <color theme="1"/>
        <rFont val="Century Gothic"/>
        <family val="2"/>
      </rPr>
      <t>l'ergonomie</t>
    </r>
    <r>
      <rPr>
        <sz val="10"/>
        <color theme="1"/>
        <rFont val="Century Gothic"/>
        <family val="2"/>
      </rPr>
      <t xml:space="preserve"> et de la </t>
    </r>
    <r>
      <rPr>
        <b/>
        <sz val="10"/>
        <color theme="1"/>
        <rFont val="Century Gothic"/>
        <family val="2"/>
      </rPr>
      <t>fluidité</t>
    </r>
    <r>
      <rPr>
        <sz val="10"/>
        <color theme="1"/>
        <rFont val="Century Gothic"/>
        <family val="2"/>
      </rPr>
      <t xml:space="preserve"> de la navigation</t>
    </r>
  </si>
  <si>
    <r>
      <t xml:space="preserve">- </t>
    </r>
    <r>
      <rPr>
        <b/>
        <sz val="10"/>
        <color theme="1"/>
        <rFont val="Century Gothic"/>
        <family val="2"/>
      </rPr>
      <t>Identifier</t>
    </r>
    <r>
      <rPr>
        <sz val="10"/>
        <color theme="1"/>
        <rFont val="Century Gothic"/>
        <family val="2"/>
      </rPr>
      <t xml:space="preserve"> les</t>
    </r>
    <r>
      <rPr>
        <b/>
        <sz val="10"/>
        <color theme="1"/>
        <rFont val="Century Gothic"/>
        <family val="2"/>
      </rPr>
      <t xml:space="preserve"> </t>
    </r>
    <r>
      <rPr>
        <sz val="10"/>
        <color theme="1"/>
        <rFont val="Century Gothic"/>
        <family val="2"/>
      </rPr>
      <t xml:space="preserve">données nécessaires 
- </t>
    </r>
    <r>
      <rPr>
        <b/>
        <sz val="10"/>
        <color theme="1"/>
        <rFont val="Century Gothic"/>
        <family val="2"/>
      </rPr>
      <t>Structurer</t>
    </r>
    <r>
      <rPr>
        <sz val="10"/>
        <color theme="1"/>
        <rFont val="Century Gothic"/>
        <family val="2"/>
      </rPr>
      <t xml:space="preserve"> les données en utilisant le modèle Entité/Association</t>
    </r>
  </si>
  <si>
    <r>
      <t>- Réaliser les</t>
    </r>
    <r>
      <rPr>
        <b/>
        <sz val="10"/>
        <color theme="1"/>
        <rFont val="Century Gothic"/>
        <family val="2"/>
      </rPr>
      <t xml:space="preserve"> fonctionnalités principales </t>
    </r>
    <r>
      <rPr>
        <sz val="10"/>
        <color theme="1"/>
        <rFont val="Century Gothic"/>
        <family val="2"/>
      </rPr>
      <t xml:space="preserve">
- Réaliser les fonctionnalités de </t>
    </r>
    <r>
      <rPr>
        <b/>
        <sz val="10"/>
        <color theme="1"/>
        <rFont val="Century Gothic"/>
        <family val="2"/>
      </rPr>
      <t>confort</t>
    </r>
    <r>
      <rPr>
        <sz val="10"/>
        <color theme="1"/>
        <rFont val="Century Gothic"/>
        <family val="2"/>
      </rPr>
      <t xml:space="preserve">
- Réaliser les fonctionnalités de </t>
    </r>
    <r>
      <rPr>
        <b/>
        <sz val="10"/>
        <color theme="1"/>
        <rFont val="Century Gothic"/>
        <family val="2"/>
      </rPr>
      <t>luxe</t>
    </r>
  </si>
  <si>
    <t>Compétences générales (Semestre Informatique et Télécommunications)</t>
  </si>
  <si>
    <t>Remarques du client/tuteur</t>
  </si>
  <si>
    <t>Légende - P: présent / R : retard non justifié / A : absence non justifiée</t>
  </si>
  <si>
    <r>
      <rPr>
        <b/>
        <sz val="10"/>
        <color theme="1"/>
        <rFont val="Century Gothic"/>
        <family val="2"/>
      </rPr>
      <t xml:space="preserve">Attendu : </t>
    </r>
    <r>
      <rPr>
        <sz val="10"/>
        <color theme="1"/>
        <rFont val="Century Gothic"/>
        <family val="2"/>
      </rPr>
      <t xml:space="preserve">
- Tests fonctionnels (formulaires, fonctions, sessions, …)
- Tests de déploiement (navigateur)
- Mise en place d'un plan de validation (liste de fonctionnalités avec ok/nok)
</t>
    </r>
    <r>
      <rPr>
        <b/>
        <sz val="10"/>
        <color theme="1"/>
        <rFont val="Century Gothic"/>
        <family val="2"/>
      </rPr>
      <t>Au-delà :</t>
    </r>
    <r>
      <rPr>
        <sz val="10"/>
        <color theme="1"/>
        <rFont val="Century Gothic"/>
        <family val="2"/>
      </rPr>
      <t xml:space="preserve">
- Tests de charge, de robustesse et de performance</t>
    </r>
  </si>
  <si>
    <r>
      <rPr>
        <i/>
        <sz val="10"/>
        <color theme="1"/>
        <rFont val="Century Gothic"/>
        <family val="2"/>
      </rPr>
      <t>Concerna le discours, mais également le support de présentation</t>
    </r>
    <r>
      <rPr>
        <sz val="10"/>
        <color theme="1"/>
        <rFont val="Century Gothic"/>
        <family val="2"/>
      </rPr>
      <t xml:space="preserve">
- Savoir communiquer, de</t>
    </r>
    <r>
      <rPr>
        <b/>
        <sz val="10"/>
        <color theme="1"/>
        <rFont val="Century Gothic"/>
        <family val="2"/>
      </rPr>
      <t xml:space="preserve"> façon claire et structurée</t>
    </r>
    <r>
      <rPr>
        <sz val="10"/>
        <color theme="1"/>
        <rFont val="Century Gothic"/>
        <family val="2"/>
      </rPr>
      <t xml:space="preserve">, en français ou en anglais, sur un sujet technique
- </t>
    </r>
    <r>
      <rPr>
        <b/>
        <sz val="10"/>
        <color theme="1"/>
        <rFont val="Century Gothic"/>
        <family val="2"/>
      </rPr>
      <t>Analyser et synthétiser</t>
    </r>
    <r>
      <rPr>
        <sz val="10"/>
        <color theme="1"/>
        <rFont val="Century Gothic"/>
        <family val="2"/>
      </rPr>
      <t xml:space="preserve"> ses idées scientifiques de façon pertinente tout en</t>
    </r>
    <r>
      <rPr>
        <b/>
        <sz val="10"/>
        <color theme="1"/>
        <rFont val="Century Gothic"/>
        <family val="2"/>
      </rPr>
      <t xml:space="preserve"> s'adaptant à son public</t>
    </r>
  </si>
  <si>
    <r>
      <t xml:space="preserve">- Faire un </t>
    </r>
    <r>
      <rPr>
        <b/>
        <sz val="10"/>
        <color theme="1"/>
        <rFont val="Century Gothic"/>
        <family val="2"/>
      </rPr>
      <t>debrieffing</t>
    </r>
    <r>
      <rPr>
        <sz val="10"/>
        <color theme="1"/>
        <rFont val="Century Gothic"/>
        <family val="2"/>
      </rPr>
      <t xml:space="preserve"> </t>
    </r>
    <r>
      <rPr>
        <b/>
        <sz val="10"/>
        <color theme="1"/>
        <rFont val="Century Gothic"/>
        <family val="2"/>
      </rPr>
      <t xml:space="preserve">hebdomadaire
</t>
    </r>
    <r>
      <rPr>
        <sz val="10"/>
        <color theme="1"/>
        <rFont val="Century Gothic"/>
        <family val="2"/>
      </rPr>
      <t xml:space="preserve">- Mettre à jour chaque semaine un </t>
    </r>
    <r>
      <rPr>
        <b/>
        <sz val="10"/>
        <color theme="1"/>
        <rFont val="Century Gothic"/>
        <family val="2"/>
      </rPr>
      <t>document de suivi</t>
    </r>
    <r>
      <rPr>
        <sz val="10"/>
        <color theme="1"/>
        <rFont val="Century Gothic"/>
        <family val="2"/>
      </rPr>
      <t xml:space="preserve"> (taux d'avancement de la réalisation des tâches, répartition du travail, faits marquants / points durs de la semaine)
- Chaque tâche est écoulée dans le temps, les </t>
    </r>
    <r>
      <rPr>
        <b/>
        <sz val="10"/>
        <color theme="1"/>
        <rFont val="Century Gothic"/>
        <family val="2"/>
      </rPr>
      <t xml:space="preserve">retards sont identifiés </t>
    </r>
    <r>
      <rPr>
        <sz val="10"/>
        <color theme="1"/>
        <rFont val="Century Gothic"/>
        <family val="2"/>
      </rPr>
      <t xml:space="preserve">et des </t>
    </r>
    <r>
      <rPr>
        <b/>
        <sz val="10"/>
        <color theme="1"/>
        <rFont val="Century Gothic"/>
        <family val="2"/>
      </rPr>
      <t>mesures sont mises en place</t>
    </r>
    <r>
      <rPr>
        <sz val="10"/>
        <color theme="1"/>
        <rFont val="Century Gothic"/>
        <family val="2"/>
      </rPr>
      <t xml:space="preserve"> pour les combler
- Mettre en place des </t>
    </r>
    <r>
      <rPr>
        <b/>
        <sz val="10"/>
        <color theme="1"/>
        <rFont val="Century Gothic"/>
        <family val="2"/>
      </rPr>
      <t>tableaux de bords</t>
    </r>
    <r>
      <rPr>
        <sz val="10"/>
        <color theme="1"/>
        <rFont val="Century Gothic"/>
        <family val="2"/>
      </rPr>
      <t xml:space="preserve"> avec pourcentage de réalisation, retards et gestion du temps</t>
    </r>
  </si>
  <si>
    <t>Planifier le projet</t>
  </si>
  <si>
    <t>Électronique</t>
  </si>
  <si>
    <t>Évaluation manquante</t>
  </si>
  <si>
    <r>
      <rPr>
        <i/>
        <sz val="10"/>
        <color theme="1"/>
        <rFont val="Century Gothic"/>
        <family val="2"/>
      </rPr>
      <t>Concerna le discours, mais également le support de présentation</t>
    </r>
    <r>
      <rPr>
        <sz val="10"/>
        <color theme="1"/>
        <rFont val="Century Gothic"/>
        <family val="2"/>
      </rPr>
      <t xml:space="preserve">
- Savoir communiquer, de</t>
    </r>
    <r>
      <rPr>
        <b/>
        <sz val="10"/>
        <color theme="1"/>
        <rFont val="Century Gothic"/>
        <family val="2"/>
      </rPr>
      <t xml:space="preserve"> façon claire et structurée</t>
    </r>
    <r>
      <rPr>
        <sz val="10"/>
        <color theme="1"/>
        <rFont val="Century Gothic"/>
        <family val="2"/>
      </rPr>
      <t xml:space="preserve">, en français ou en anglais, sur un sujet technique
- Savoir </t>
    </r>
    <r>
      <rPr>
        <b/>
        <sz val="10"/>
        <color theme="1"/>
        <rFont val="Century Gothic"/>
        <family val="2"/>
      </rPr>
      <t>analyser et synthétiser</t>
    </r>
    <r>
      <rPr>
        <sz val="10"/>
        <color theme="1"/>
        <rFont val="Century Gothic"/>
        <family val="2"/>
      </rPr>
      <t xml:space="preserve"> ses idées scientifiques de façon pertinente tout en</t>
    </r>
    <r>
      <rPr>
        <b/>
        <sz val="10"/>
        <color theme="1"/>
        <rFont val="Century Gothic"/>
        <family val="2"/>
      </rPr>
      <t xml:space="preserve"> s'adaptant à son public</t>
    </r>
  </si>
  <si>
    <r>
      <t xml:space="preserve">- Savoir communiquer, de </t>
    </r>
    <r>
      <rPr>
        <b/>
        <sz val="10"/>
        <color theme="1"/>
        <rFont val="Century Gothic"/>
        <family val="2"/>
      </rPr>
      <t>façon claire et structurée</t>
    </r>
    <r>
      <rPr>
        <sz val="10"/>
        <color theme="1"/>
        <rFont val="Century Gothic"/>
        <family val="2"/>
      </rPr>
      <t xml:space="preserve">, en français ou en anglais, sur un sujet technique
- Savoir </t>
    </r>
    <r>
      <rPr>
        <b/>
        <sz val="10"/>
        <color theme="1"/>
        <rFont val="Century Gothic"/>
        <family val="2"/>
      </rPr>
      <t>analyser et synthétiser</t>
    </r>
    <r>
      <rPr>
        <sz val="10"/>
        <color theme="1"/>
        <rFont val="Century Gothic"/>
        <family val="2"/>
      </rPr>
      <t xml:space="preserve"> ses idées scientifiques de façon pertinente tout en </t>
    </r>
    <r>
      <rPr>
        <b/>
        <sz val="10"/>
        <color theme="1"/>
        <rFont val="Century Gothic"/>
        <family val="2"/>
      </rPr>
      <t>s'adaptant à son public</t>
    </r>
  </si>
  <si>
    <t>Conception analogique</t>
  </si>
  <si>
    <t>Programmation bas niveau</t>
  </si>
  <si>
    <t>- Programmer une application sur un microcontrôleur en utilisant les bibliothèques de base
- Comprendre la programmation bas niveau des périphériques d'un microcontrôleur
- Savoir programmer une interruption</t>
  </si>
  <si>
    <t>Composante Électronique</t>
  </si>
  <si>
    <t>Électronique numérique</t>
  </si>
  <si>
    <t>- Savoir calculer les courants et les tensions dans un schéma symbolique
- Savoir calculer une puissance
- Comprendre le fonctionnement d'un schéma à base d'amplificateurs opérationnels et/ou de transistors MOSFET
- Concevoir un filtre de deuxième ordre à base d'AO</t>
  </si>
  <si>
    <t>- Identifier les blocs fonctionnels principaux d'un système numérique et analogique
- Choisir une technologie en argumentant son choix</t>
  </si>
  <si>
    <t>- Connaître et utiliser les périphériques de base d'un microcontrôleur.
- Utiliser les broches d'un microcontrôleur
- Savoir alimenter et connecter toutes les broches du composant</t>
  </si>
  <si>
    <r>
      <rPr>
        <b/>
        <sz val="10"/>
        <color theme="1"/>
        <rFont val="Century Gothic"/>
        <family val="2"/>
      </rPr>
      <t>Attendu :</t>
    </r>
    <r>
      <rPr>
        <sz val="10"/>
        <color theme="1"/>
        <rFont val="Century Gothic"/>
        <family val="2"/>
      </rPr>
      <t xml:space="preserve">
- Utiliser des outils de partage et de suivi de code (Forge, Git)
</t>
    </r>
    <r>
      <rPr>
        <b/>
        <sz val="10"/>
        <color theme="1"/>
        <rFont val="Century Gothic"/>
        <family val="2"/>
      </rPr>
      <t>Au-delà :</t>
    </r>
    <r>
      <rPr>
        <sz val="10"/>
        <color theme="1"/>
        <rFont val="Century Gothic"/>
        <family val="2"/>
      </rPr>
      <t xml:space="preserve">
- Gestion avancée des outils dédiés (gestion de conflits, gestion de branches de développement)</t>
    </r>
  </si>
  <si>
    <r>
      <t xml:space="preserve">- </t>
    </r>
    <r>
      <rPr>
        <b/>
        <sz val="10"/>
        <color theme="1"/>
        <rFont val="Century Gothic"/>
        <family val="2"/>
      </rPr>
      <t>Découper</t>
    </r>
    <r>
      <rPr>
        <sz val="10"/>
        <color theme="1"/>
        <rFont val="Century Gothic"/>
        <family val="2"/>
      </rPr>
      <t xml:space="preserve"> le projet en tâches, les </t>
    </r>
    <r>
      <rPr>
        <b/>
        <sz val="10"/>
        <color theme="1"/>
        <rFont val="Century Gothic"/>
        <family val="2"/>
      </rPr>
      <t>affecter</t>
    </r>
    <r>
      <rPr>
        <sz val="10"/>
        <color theme="1"/>
        <rFont val="Century Gothic"/>
        <family val="2"/>
      </rPr>
      <t xml:space="preserve"> aux différents membres et définir un ordre chronologique de réalisation
- Identifier pour chaque tâche sa </t>
    </r>
    <r>
      <rPr>
        <b/>
        <sz val="10"/>
        <color theme="1"/>
        <rFont val="Century Gothic"/>
        <family val="2"/>
      </rPr>
      <t>priorité,</t>
    </r>
    <r>
      <rPr>
        <sz val="10"/>
        <color theme="1"/>
        <rFont val="Century Gothic"/>
        <family val="2"/>
      </rPr>
      <t xml:space="preserve"> un responsable, une charge et une date de fin de tâche
- Tenir compte des priorités et des compétences des membre de l'équipe pour planifier et répartir le travail </t>
    </r>
    <r>
      <rPr>
        <b/>
        <sz val="10"/>
        <color theme="1"/>
        <rFont val="Century Gothic"/>
        <family val="2"/>
      </rPr>
      <t xml:space="preserve">de façon à ce que chaque membre monte en compétence
</t>
    </r>
    <r>
      <rPr>
        <sz val="10"/>
        <color theme="1"/>
        <rFont val="Century Gothic"/>
        <family val="2"/>
      </rPr>
      <t xml:space="preserve">- Mettre à jour le planning de façon régulière
</t>
    </r>
    <r>
      <rPr>
        <i/>
        <sz val="10"/>
        <color theme="1"/>
        <rFont val="Century Gothic"/>
        <family val="2"/>
      </rPr>
      <t>- l'utilisation d'outils dédiés est un plus (GanttProject, Microsoft Project, Jira, ...)</t>
    </r>
  </si>
  <si>
    <t>- Mesurer des tensions et des courants avec un multimètre
- Mesurer des tensions avec un oscilloscope
- Injecter des signaux pour débugger un circuit analogique</t>
  </si>
  <si>
    <r>
      <rPr>
        <b/>
        <sz val="10"/>
        <color theme="1"/>
        <rFont val="Century Gothic"/>
        <family val="2"/>
      </rPr>
      <t xml:space="preserve">Attendu : </t>
    </r>
    <r>
      <rPr>
        <sz val="10"/>
        <color theme="1"/>
        <rFont val="Century Gothic"/>
        <family val="2"/>
      </rPr>
      <t xml:space="preserve">
- Maitriser la syntaxe et l'environnement de développement
- Générer des pages HTML
- Traiter des variables (get, post)
- Se connecter, récupérer et afficher des données de la BDD (mySQLi, PDO)
</t>
    </r>
    <r>
      <rPr>
        <b/>
        <sz val="10"/>
        <color theme="1"/>
        <rFont val="Century Gothic"/>
        <family val="2"/>
      </rPr>
      <t xml:space="preserve">Au-delà : </t>
    </r>
    <r>
      <rPr>
        <sz val="10"/>
        <color theme="1"/>
        <rFont val="Century Gothic"/>
        <family val="2"/>
      </rPr>
      <t xml:space="preserve">
- fonctions et factorisation, POO</t>
    </r>
  </si>
  <si>
    <r>
      <rPr>
        <b/>
        <sz val="10"/>
        <color theme="1"/>
        <rFont val="Century Gothic"/>
        <family val="2"/>
      </rPr>
      <t xml:space="preserve">Attendu : </t>
    </r>
    <r>
      <rPr>
        <sz val="10"/>
        <color theme="1"/>
        <rFont val="Century Gothic"/>
        <family val="2"/>
      </rPr>
      <t xml:space="preserve">
- Maitriser la syntaxe et l'environnement de développement
- Accéder aux éléments d'un document (DOM)
- Modifier le style des éléments
</t>
    </r>
    <r>
      <rPr>
        <b/>
        <sz val="10"/>
        <color theme="1"/>
        <rFont val="Century Gothic"/>
        <family val="2"/>
      </rPr>
      <t xml:space="preserve">
Au-delà : 
</t>
    </r>
    <r>
      <rPr>
        <sz val="10"/>
        <color theme="1"/>
        <rFont val="Century Gothic"/>
        <family val="2"/>
      </rPr>
      <t>- Modifier en profondeur le rendu visuel, Ajouter des élements à la page (e.g. champs suplémentaire dans un formulaire)
- AJAX</t>
    </r>
  </si>
  <si>
    <t>- Estimer la qualité d'une liaison (rapport entre les Puissances reçues du Signal utile et du Bruit)
- Estimer de la capacité et de l'efficacité d'un lien</t>
  </si>
  <si>
    <t xml:space="preserve">- Savoir tester et évaluer expérimentalement un algorithme
- Être capable d’optimiser l’algorithme en termes de résultats et de complexité
</t>
  </si>
  <si>
    <t>Evaluation du semestre E-S</t>
  </si>
  <si>
    <t>Evaluation du semestre I-T</t>
  </si>
  <si>
    <t>Electronique</t>
  </si>
  <si>
    <t>Composante</t>
  </si>
  <si>
    <t>% semestre</t>
  </si>
  <si>
    <r>
      <t xml:space="preserve">- Accepter la diversité et les différences
- Admettre que l'autre peut avoir raison
- Être disposé </t>
    </r>
    <r>
      <rPr>
        <b/>
        <sz val="10"/>
        <color theme="1"/>
        <rFont val="Century Gothic"/>
        <family val="2"/>
      </rPr>
      <t>à l'écoute</t>
    </r>
    <r>
      <rPr>
        <sz val="10"/>
        <color theme="1"/>
        <rFont val="Century Gothic"/>
        <family val="2"/>
      </rPr>
      <t xml:space="preserve"> et être capable d'</t>
    </r>
    <r>
      <rPr>
        <b/>
        <sz val="10"/>
        <color theme="1"/>
        <rFont val="Century Gothic"/>
        <family val="2"/>
      </rPr>
      <t xml:space="preserve">exposer son point de vue </t>
    </r>
    <r>
      <rPr>
        <sz val="10"/>
        <color theme="1"/>
        <rFont val="Century Gothic"/>
        <family val="2"/>
      </rPr>
      <t xml:space="preserve">
- Se montrer ouvert, collaboratif et</t>
    </r>
    <r>
      <rPr>
        <b/>
        <sz val="10"/>
        <color theme="1"/>
        <rFont val="Century Gothic"/>
        <family val="2"/>
      </rPr>
      <t xml:space="preserve"> participatif</t>
    </r>
    <r>
      <rPr>
        <sz val="10"/>
        <color theme="1"/>
        <rFont val="Century Gothic"/>
        <family val="2"/>
      </rPr>
      <t xml:space="preserve">
- Agir avec </t>
    </r>
    <r>
      <rPr>
        <b/>
        <sz val="10"/>
        <color theme="1"/>
        <rFont val="Century Gothic"/>
        <family val="2"/>
      </rPr>
      <t>coordination et entraide</t>
    </r>
    <r>
      <rPr>
        <sz val="10"/>
        <color theme="1"/>
        <rFont val="Century Gothic"/>
        <family val="2"/>
      </rPr>
      <t xml:space="preserve">
- Animer en maintenant la </t>
    </r>
    <r>
      <rPr>
        <b/>
        <sz val="10"/>
        <color theme="1"/>
        <rFont val="Century Gothic"/>
        <family val="2"/>
      </rPr>
      <t>cohésion</t>
    </r>
    <r>
      <rPr>
        <sz val="10"/>
        <color theme="1"/>
        <rFont val="Century Gothic"/>
        <family val="2"/>
      </rPr>
      <t xml:space="preserve"> de l'équipe et un minimum d'intérêt 
- </t>
    </r>
    <r>
      <rPr>
        <b/>
        <sz val="10"/>
        <color theme="1"/>
        <rFont val="Century Gothic"/>
        <family val="2"/>
      </rPr>
      <t>Motiver</t>
    </r>
    <r>
      <rPr>
        <sz val="10"/>
        <color theme="1"/>
        <rFont val="Century Gothic"/>
        <family val="2"/>
      </rPr>
      <t xml:space="preserve"> les membres de l'équipe
- Utiliser des</t>
    </r>
    <r>
      <rPr>
        <b/>
        <sz val="10"/>
        <color theme="1"/>
        <rFont val="Century Gothic"/>
        <family val="2"/>
      </rPr>
      <t xml:space="preserve"> outils de travail collaboratif</t>
    </r>
  </si>
  <si>
    <t>Note minimum de compensation</t>
  </si>
  <si>
    <t>ADAM</t>
  </si>
  <si>
    <t>CARON</t>
  </si>
  <si>
    <t>DAIBISARAM</t>
  </si>
  <si>
    <t>GARNIER</t>
  </si>
  <si>
    <t>HARRATI</t>
  </si>
  <si>
    <t>Cyrille</t>
  </si>
  <si>
    <t>Vincent</t>
  </si>
  <si>
    <t>Alan</t>
  </si>
  <si>
    <t>Louis-François</t>
  </si>
  <si>
    <t>Mohsine</t>
  </si>
  <si>
    <t>G1A</t>
  </si>
  <si>
    <t>a</t>
  </si>
  <si>
    <t>Présence :</t>
  </si>
  <si>
    <t>Présentation #1</t>
  </si>
  <si>
    <t>Présentation #2</t>
  </si>
  <si>
    <t>Réunion 1</t>
  </si>
  <si>
    <t>Réunion 2</t>
  </si>
  <si>
    <t>Début de la réunion</t>
  </si>
  <si>
    <t>Fin de la réunion</t>
  </si>
  <si>
    <t>Nom de la solution</t>
  </si>
  <si>
    <t>Logo de la solution</t>
  </si>
  <si>
    <t>Nom de  l'équipe</t>
  </si>
  <si>
    <t>Scénario choisi</t>
  </si>
  <si>
    <t>Capteurs choisis</t>
  </si>
  <si>
    <t>Effecteurs choisis</t>
  </si>
  <si>
    <t>Processus d'inscription d'un nouveau client</t>
  </si>
  <si>
    <t>Qualité du Powerpoint et des supports</t>
  </si>
  <si>
    <t>Numéros de page</t>
  </si>
  <si>
    <t>Rappel du contexte</t>
  </si>
  <si>
    <t xml:space="preserve">Fonctionnalités </t>
  </si>
  <si>
    <t xml:space="preserve">Rappel Fonctionnalités </t>
  </si>
  <si>
    <t>UML ou autre représentation</t>
  </si>
  <si>
    <t>IHM si pas encore développés</t>
  </si>
  <si>
    <t>IHM</t>
  </si>
  <si>
    <t>Démonstration (bug)</t>
  </si>
  <si>
    <t>Planning / Gantt</t>
  </si>
  <si>
    <t>Planning prévisionnel</t>
  </si>
  <si>
    <t>Conclusion</t>
  </si>
  <si>
    <t>Qualité de la présentation</t>
  </si>
  <si>
    <t>Se sont présentés ?</t>
  </si>
  <si>
    <t>Tout le monde parle ?</t>
  </si>
  <si>
    <t>Fluidité / synchronisation</t>
  </si>
  <si>
    <t>Respect de la durée</t>
  </si>
  <si>
    <t>Qualité du livrable</t>
  </si>
  <si>
    <t>Forme</t>
  </si>
  <si>
    <t>Fond</t>
  </si>
  <si>
    <t>Liste des fonctionnalités</t>
  </si>
  <si>
    <t>Page accueil</t>
  </si>
  <si>
    <t>Inscription</t>
  </si>
  <si>
    <t>Authentification</t>
  </si>
  <si>
    <t>Gestion du profil</t>
  </si>
  <si>
    <t>Ajout de maison</t>
  </si>
  <si>
    <t>Ajout pièce</t>
  </si>
  <si>
    <t xml:space="preserve">Ajour capteur </t>
  </si>
  <si>
    <t>Visualiser une maison</t>
  </si>
  <si>
    <t>Parametrer un capteur</t>
  </si>
  <si>
    <t>Parametrer un effecteur</t>
  </si>
  <si>
    <t>Statistiques</t>
  </si>
  <si>
    <t>FAQ</t>
  </si>
  <si>
    <t>Forum</t>
  </si>
  <si>
    <t>Nous contacter</t>
  </si>
  <si>
    <t>Conditions générales</t>
  </si>
  <si>
    <t>Backoffice</t>
  </si>
  <si>
    <t>Messagerie</t>
  </si>
  <si>
    <t>International</t>
  </si>
  <si>
    <t>Mes remarques / demandes</t>
  </si>
  <si>
    <t>x</t>
  </si>
  <si>
    <t>sysdoms</t>
  </si>
  <si>
    <t>oui</t>
  </si>
  <si>
    <t>ok</t>
  </si>
  <si>
    <t>?</t>
  </si>
  <si>
    <t>Mydoms</t>
  </si>
  <si>
    <t>Présentations des outils et des langages : pas adaptée
Pas présenté le scénario, ni quels capteurs / ffecteurs
Gestion de l'abonnement : pas nécessaire
Leur ai demandé de refaire le document de spécification avec plus de détails car là je n'ai aucune matière pour la discussion, ils sont restés dans le cas général, et je ne sais même pas quel scénrio (capteurs/effecteurs) ils ont choisi (après question c'est température luninosité interrupetur lumière chauffage), je leur ai demandé plus de détails dans les IHM avec détails sur les champs etc. on doit se revoir dans la semaine pour valider</t>
  </si>
  <si>
    <t>RDV 2 : à la demande des élèves</t>
  </si>
  <si>
    <t>pas assez</t>
  </si>
  <si>
    <t>Plus d'IHM et un document plus complet</t>
  </si>
  <si>
    <t>Ajouter un lien pour expliquer le processus d'inscription sur le site (par l'admon Domisep)</t>
  </si>
  <si>
    <t>Leur ai doné les champs pour l'ajour d'une pièce (nom, superficie, type)</t>
  </si>
  <si>
    <t>Leur ai doné les champs pour l'ajour d'un capteur (nom, numéro de série, identifiant, type, unité de mesure, état)</t>
  </si>
  <si>
    <t>Leur ai demandé d'oublier le forum mais de priviligier la FAQ et le formulaire de contact</t>
  </si>
  <si>
    <t>FAQ dynamique (statique dans un premier temps)</t>
  </si>
  <si>
    <t>Du bon travail, très bien continuez !</t>
  </si>
  <si>
    <t xml:space="preserve">Vincent </t>
  </si>
  <si>
    <t>CSS Pagination</t>
  </si>
  <si>
    <t>Bien l'explication sur l'intérêt d'avoir une pagination</t>
  </si>
  <si>
    <t>Bien</t>
  </si>
  <si>
    <t>23/10 : le groupe est retourné voir le client sans m'en parler et sans me faire relire la présentation malgré la consigne rappelée le 15/10</t>
  </si>
  <si>
    <t>Contenu assez bof.</t>
  </si>
  <si>
    <t>H. FELLER</t>
  </si>
  <si>
    <t>23/10 : lit ses sms pendant la présentation powerpoint de ses camarades</t>
  </si>
  <si>
    <t>23/10 : lit son ordi pendant la présentation powerpoint de ses camarades</t>
  </si>
  <si>
    <t>26/10 : j'ai dû redemander à 3 reprises l'évaluation croisée car elle était incomplète !</t>
  </si>
  <si>
    <t>CSS galeries d'images</t>
  </si>
  <si>
    <t>utillisation de vidéos</t>
  </si>
  <si>
    <t xml:space="preserve">Mouais. Pas convaincu. </t>
  </si>
  <si>
    <t>2e partie plus intéressante</t>
  </si>
  <si>
    <t>Mais pas compris bien le lien entre les 2 parties : dans la 1ère parti</t>
  </si>
  <si>
    <t>26/11 : très bien</t>
  </si>
  <si>
    <t>Evalué lors de la soutenance</t>
  </si>
  <si>
    <t>Présentations techniques</t>
  </si>
  <si>
    <t>23/10 : bonne présentation powerpoint, manque les sources.
26/10 : spécification : ok</t>
  </si>
  <si>
    <t>26/10 : RAS à ce stade</t>
  </si>
  <si>
    <t>26/10 : attention à bien savoir justifier vos propositions, travaillez vos argumentations</t>
  </si>
  <si>
    <t>15/10 : le groupe ne m'a pas fait relire sa présentation avant la présentation client. Rappel de la consigne sur la validation par la hiérarchie
23/10 : le groupe ne m'a pas fait relire sa présentation CSS
23/10 : le groupe est retourné voir le client sans m'en parler et sans me faire relire la présentation
12/11 : le groupe ne m'a pas fait relire sa présentation CSS =&gt; elle aurait pu être nettement améliorée</t>
  </si>
  <si>
    <t>12/11 : tâches identifiées, pas de priorité, pas à jour.</t>
  </si>
  <si>
    <t>12/11 : quelques points d'équipe mais pas suffisamment. Gantt : pas de gestion des retards. Mail hebdo : quleques % mais d'où viennent-ils ?</t>
  </si>
  <si>
    <t>22/11 : TP BDD : présentation à revoir</t>
  </si>
  <si>
    <t>22/11 : "Affecter" n'est pas correcte, membre et client à fusionner</t>
  </si>
  <si>
    <t>22/11 : "relation" n'est pas correcte</t>
  </si>
  <si>
    <t>22/11 : erreur sur les transferts d'id</t>
  </si>
  <si>
    <t>22/11 : réservation est une relation, cardinalité de conduire à revoir (éval papier)</t>
  </si>
  <si>
    <t>22/11 : véhicule doit être rattaché à Excursion, réservation est une relation, manque une relation entre employé et excursion</t>
  </si>
  <si>
    <t>12/11 : beaucoup d'erreurs et de manques, pas de conformité avec la spécification
13/11 : du mieux, mais encore bcp de manques et d'erreurs
19/11 : 3e version du modèle du projet. Encore queqlues erreurs mais ls peuvent attaquer la partie SGBD</t>
  </si>
  <si>
    <t>22/11 : erreur sur les transferts d'id entre concert, œuvre et musicien, erreur sur transfert entre salle et concert</t>
  </si>
  <si>
    <t>22/11 : clients nok, manque une relation entre personnel et parc_auto</t>
  </si>
  <si>
    <t>22/11 ; erreur entre concert et salle. Manque les tables œuvre et musicien</t>
  </si>
  <si>
    <t>--</t>
  </si>
  <si>
    <t xml:space="preserve">22/11 : réservation : bien. Erreur cardinalité entre personnel et Excursion, et véhicule et excusion, il manque une relation entre Personnel et véhicule, </t>
  </si>
  <si>
    <t>22/11 :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</si>
</sst>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b/>
      <sz val="16"/>
      <color rgb="FF000000"/>
      <name val="Century Gothic"/>
      <family val="2"/>
    </font>
    <font>
      <b/>
      <sz val="16"/>
      <color theme="0"/>
      <name val="Century Gothic"/>
      <family val="2"/>
    </font>
    <font>
      <sz val="12"/>
      <color theme="1"/>
      <name val="Century Gothic"/>
      <family val="2"/>
    </font>
    <font>
      <sz val="12"/>
      <color theme="0"/>
      <name val="Century Gothic"/>
      <family val="2"/>
    </font>
    <font>
      <sz val="10"/>
      <color theme="1"/>
      <name val="Century Gothic"/>
      <family val="2"/>
    </font>
    <font>
      <b/>
      <sz val="14"/>
      <color theme="0"/>
      <name val="Century Gothic"/>
      <family val="2"/>
    </font>
    <font>
      <b/>
      <sz val="10"/>
      <color theme="1"/>
      <name val="Century Gothic"/>
      <family val="2"/>
    </font>
    <font>
      <sz val="14"/>
      <color theme="1"/>
      <name val="Century Gothic"/>
      <family val="2"/>
    </font>
    <font>
      <sz val="10"/>
      <color theme="0"/>
      <name val="Century Gothic"/>
      <family val="2"/>
    </font>
    <font>
      <sz val="10"/>
      <name val="Century Gothic"/>
      <family val="2"/>
    </font>
    <font>
      <b/>
      <sz val="12"/>
      <color theme="1"/>
      <name val="Century Gothic"/>
      <family val="2"/>
    </font>
    <font>
      <b/>
      <sz val="12"/>
      <name val="Century Gothic"/>
      <family val="2"/>
    </font>
    <font>
      <sz val="12"/>
      <name val="Century Gothic"/>
      <family val="2"/>
    </font>
    <font>
      <b/>
      <sz val="14"/>
      <color rgb="FF000000"/>
      <name val="Century Gothic"/>
      <family val="2"/>
    </font>
    <font>
      <i/>
      <sz val="10"/>
      <color theme="1"/>
      <name val="Century Gothic"/>
      <family val="2"/>
    </font>
    <font>
      <b/>
      <sz val="12"/>
      <color theme="0"/>
      <name val="Century Gothic"/>
      <family val="2"/>
    </font>
    <font>
      <b/>
      <sz val="16"/>
      <color theme="0"/>
      <name val="Century Gothic"/>
      <family val="2"/>
    </font>
    <font>
      <sz val="12"/>
      <color theme="1"/>
      <name val="Century Gothic"/>
      <family val="2"/>
    </font>
    <font>
      <sz val="10"/>
      <color theme="1"/>
      <name val="Century Gothic"/>
      <family val="2"/>
    </font>
    <font>
      <sz val="10"/>
      <name val="Century Gothic"/>
      <family val="2"/>
    </font>
    <font>
      <b/>
      <sz val="12"/>
      <color theme="0"/>
      <name val="Century Gothic"/>
      <family val="2"/>
    </font>
    <font>
      <sz val="12"/>
      <name val="Century Gothic"/>
      <family val="2"/>
    </font>
    <font>
      <i/>
      <sz val="10"/>
      <color theme="0" tint="-0.34998626667073579"/>
      <name val="Century Gothic"/>
      <family val="2"/>
    </font>
    <font>
      <i/>
      <sz val="10"/>
      <color theme="0" tint="-0.249977111117893"/>
      <name val="Century Gothic"/>
      <family val="2"/>
    </font>
    <font>
      <b/>
      <sz val="16"/>
      <color theme="0"/>
      <name val="Century Gothic"/>
      <family val="2"/>
    </font>
    <font>
      <b/>
      <sz val="16"/>
      <color rgb="FF000000"/>
      <name val="Century Gothic"/>
      <family val="2"/>
    </font>
    <font>
      <sz val="12"/>
      <color theme="1"/>
      <name val="Century Gothic"/>
      <family val="2"/>
    </font>
    <font>
      <sz val="10"/>
      <color theme="1"/>
      <name val="Century Gothic"/>
      <family val="2"/>
    </font>
    <font>
      <sz val="10"/>
      <name val="Century Gothic"/>
      <family val="2"/>
    </font>
    <font>
      <sz val="12"/>
      <color theme="0" tint="-0.249977111117893"/>
      <name val="Century Gothic"/>
      <family val="2"/>
    </font>
    <font>
      <b/>
      <sz val="16"/>
      <color theme="0"/>
      <name val="Century Gothic"/>
      <family val="2"/>
    </font>
    <font>
      <sz val="12"/>
      <color theme="1"/>
      <name val="Century Gothic"/>
      <family val="2"/>
    </font>
    <font>
      <sz val="14"/>
      <color theme="1"/>
      <name val="Century Gothic"/>
      <family val="2"/>
    </font>
    <font>
      <sz val="12"/>
      <color theme="0"/>
      <name val="Century Gothic"/>
      <family val="2"/>
    </font>
    <font>
      <sz val="10"/>
      <color theme="0"/>
      <name val="Century Gothic"/>
      <family val="2"/>
    </font>
    <font>
      <sz val="8"/>
      <color theme="1"/>
      <name val="Century Gothic"/>
      <family val="2"/>
    </font>
    <font>
      <b/>
      <sz val="12"/>
      <color theme="1"/>
      <name val="Century Gothic"/>
      <family val="2"/>
    </font>
    <font>
      <b/>
      <sz val="10"/>
      <color theme="0"/>
      <name val="Century Gothic"/>
      <family val="2"/>
    </font>
    <font>
      <sz val="8"/>
      <color theme="0"/>
      <name val="Century Gothic"/>
      <family val="2"/>
    </font>
    <font>
      <sz val="10"/>
      <color theme="1"/>
      <name val="Century Gothic"/>
      <family val="2"/>
    </font>
    <font>
      <sz val="12"/>
      <color theme="1"/>
      <name val="Calibri"/>
      <family val="2"/>
      <scheme val="minor"/>
    </font>
    <font>
      <sz val="12"/>
      <color theme="0"/>
      <name val="Calibri"/>
      <family val="2"/>
      <scheme val="minor"/>
    </font>
    <font>
      <b/>
      <sz val="10"/>
      <color rgb="FFC00000"/>
      <name val="Century Gothic"/>
      <family val="2"/>
    </font>
    <font>
      <i/>
      <sz val="14"/>
      <color theme="0"/>
      <name val="Century Gothic"/>
      <family val="2"/>
    </font>
    <font>
      <b/>
      <sz val="16"/>
      <color theme="0"/>
      <name val="Century Gothic"/>
      <family val="2"/>
    </font>
    <font>
      <sz val="12"/>
      <color theme="1"/>
      <name val="Century Gothic"/>
      <family val="2"/>
    </font>
    <font>
      <sz val="14"/>
      <color theme="1"/>
      <name val="Century Gothic"/>
      <family val="2"/>
    </font>
    <font>
      <b/>
      <sz val="11"/>
      <color theme="1"/>
      <name val="Century Gothic"/>
      <family val="2"/>
    </font>
    <font>
      <b/>
      <sz val="12"/>
      <color theme="1"/>
      <name val="Century Gothic"/>
      <family val="2"/>
    </font>
    <font>
      <sz val="12"/>
      <name val="Century Gothic"/>
      <family val="2"/>
    </font>
    <font>
      <b/>
      <sz val="12"/>
      <name val="Century Gothic"/>
      <family val="2"/>
    </font>
    <font>
      <sz val="10"/>
      <color theme="1"/>
      <name val="Century Gothic"/>
      <family val="2"/>
    </font>
    <font>
      <sz val="12"/>
      <color theme="0"/>
      <name val="Century Gothic"/>
      <family val="2"/>
    </font>
    <font>
      <sz val="12"/>
      <color theme="1"/>
      <name val="Calibri"/>
      <family val="2"/>
      <scheme val="minor"/>
    </font>
    <font>
      <sz val="9"/>
      <color theme="1"/>
      <name val="Century Gothic"/>
      <family val="2"/>
    </font>
    <font>
      <b/>
      <sz val="10"/>
      <name val="Century Gothic"/>
      <family val="2"/>
    </font>
    <font>
      <sz val="10"/>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20"/>
      <color theme="1"/>
      <name val="Calibri"/>
      <family val="2"/>
      <scheme val="minor"/>
    </font>
    <font>
      <sz val="12"/>
      <color rgb="FF000000"/>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theme="9" tint="0.79998168889431442"/>
        <bgColor indexed="65"/>
      </patternFill>
    </fill>
  </fills>
  <borders count="7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bottom/>
      <diagonal/>
    </border>
    <border>
      <left style="medium">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style="thin">
        <color indexed="64"/>
      </bottom>
      <diagonal/>
    </border>
    <border>
      <left style="medium">
        <color auto="1"/>
      </left>
      <right/>
      <top style="medium">
        <color auto="1"/>
      </top>
      <bottom style="thin">
        <color indexed="64"/>
      </bottom>
      <diagonal/>
    </border>
    <border>
      <left style="thin">
        <color indexed="64"/>
      </left>
      <right style="thin">
        <color auto="1"/>
      </right>
      <top style="medium">
        <color auto="1"/>
      </top>
      <bottom/>
      <diagonal/>
    </border>
    <border>
      <left style="thin">
        <color indexed="64"/>
      </left>
      <right style="thin">
        <color auto="1"/>
      </right>
      <top/>
      <bottom style="medium">
        <color auto="1"/>
      </bottom>
      <diagonal/>
    </border>
    <border>
      <left style="thin">
        <color indexed="64"/>
      </left>
      <right style="thin">
        <color auto="1"/>
      </right>
      <top/>
      <bottom/>
      <diagonal/>
    </border>
    <border>
      <left style="thin">
        <color indexed="64"/>
      </left>
      <right style="medium">
        <color auto="1"/>
      </right>
      <top style="medium">
        <color auto="1"/>
      </top>
      <bottom style="medium">
        <color auto="1"/>
      </bottom>
      <diagonal/>
    </border>
    <border>
      <left style="dashDot">
        <color auto="1"/>
      </left>
      <right/>
      <top style="medium">
        <color auto="1"/>
      </top>
      <bottom/>
      <diagonal/>
    </border>
    <border>
      <left style="dashDot">
        <color auto="1"/>
      </left>
      <right/>
      <top/>
      <bottom/>
      <diagonal/>
    </border>
    <border>
      <left style="dashDot">
        <color auto="1"/>
      </left>
      <right/>
      <top/>
      <bottom style="medium">
        <color auto="1"/>
      </bottom>
      <diagonal/>
    </border>
    <border>
      <left/>
      <right style="medium">
        <color indexed="64"/>
      </right>
      <top style="medium">
        <color indexed="64"/>
      </top>
      <bottom/>
      <diagonal/>
    </border>
    <border>
      <left style="medium">
        <color auto="1"/>
      </left>
      <right/>
      <top/>
      <bottom style="dashDot">
        <color auto="1"/>
      </bottom>
      <diagonal/>
    </border>
    <border>
      <left style="thin">
        <color auto="1"/>
      </left>
      <right style="medium">
        <color auto="1"/>
      </right>
      <top/>
      <bottom style="dashDot">
        <color auto="1"/>
      </bottom>
      <diagonal/>
    </border>
    <border>
      <left/>
      <right style="thin">
        <color indexed="64"/>
      </right>
      <top style="medium">
        <color auto="1"/>
      </top>
      <bottom style="medium">
        <color auto="1"/>
      </bottom>
      <diagonal/>
    </border>
    <border>
      <left/>
      <right style="thin">
        <color indexed="64"/>
      </right>
      <top/>
      <bottom/>
      <diagonal/>
    </border>
    <border>
      <left/>
      <right style="thin">
        <color indexed="64"/>
      </right>
      <top/>
      <bottom style="medium">
        <color auto="1"/>
      </bottom>
      <diagonal/>
    </border>
    <border>
      <left style="medium">
        <color auto="1"/>
      </left>
      <right style="thin">
        <color indexed="64"/>
      </right>
      <top style="medium">
        <color auto="1"/>
      </top>
      <bottom style="medium">
        <color auto="1"/>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bottom style="thin">
        <color indexed="64"/>
      </bottom>
      <diagonal/>
    </border>
    <border>
      <left/>
      <right style="medium">
        <color indexed="64"/>
      </right>
      <top/>
      <bottom style="thin">
        <color indexed="64"/>
      </bottom>
      <diagonal/>
    </border>
    <border>
      <left style="medium">
        <color auto="1"/>
      </left>
      <right style="medium">
        <color auto="1"/>
      </right>
      <top/>
      <bottom style="thin">
        <color indexed="64"/>
      </bottom>
      <diagonal/>
    </border>
    <border>
      <left style="thin">
        <color indexed="64"/>
      </left>
      <right style="thin">
        <color indexed="64"/>
      </right>
      <top style="medium">
        <color auto="1"/>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auto="1"/>
      </left>
      <right style="medium">
        <color auto="1"/>
      </right>
      <top style="thin">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thin">
        <color auto="1"/>
      </left>
      <right style="medium">
        <color auto="1"/>
      </right>
      <top/>
      <bottom style="thin">
        <color indexed="64"/>
      </bottom>
      <diagonal/>
    </border>
    <border>
      <left style="thin">
        <color indexed="64"/>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style="medium">
        <color auto="1"/>
      </left>
      <right style="thin">
        <color indexed="64"/>
      </right>
      <top style="medium">
        <color auto="1"/>
      </top>
      <bottom style="thin">
        <color indexed="64"/>
      </bottom>
      <diagonal/>
    </border>
    <border>
      <left style="medium">
        <color auto="1"/>
      </left>
      <right/>
      <top/>
      <bottom style="thin">
        <color indexed="64"/>
      </bottom>
      <diagonal/>
    </border>
    <border>
      <left style="medium">
        <color auto="1"/>
      </left>
      <right style="thin">
        <color indexed="64"/>
      </right>
      <top/>
      <bottom style="thin">
        <color indexed="64"/>
      </bottom>
      <diagonal/>
    </border>
    <border>
      <left style="thin">
        <color indexed="64"/>
      </left>
      <right/>
      <top style="medium">
        <color auto="1"/>
      </top>
      <bottom style="thin">
        <color indexed="64"/>
      </bottom>
      <diagonal/>
    </border>
    <border>
      <left style="thin">
        <color indexed="64"/>
      </left>
      <right/>
      <top/>
      <bottom style="thin">
        <color indexed="64"/>
      </bottom>
      <diagonal/>
    </border>
    <border>
      <left style="thin">
        <color indexed="64"/>
      </left>
      <right/>
      <top/>
      <bottom style="medium">
        <color auto="1"/>
      </bottom>
      <diagonal/>
    </border>
    <border>
      <left style="thin">
        <color indexed="64"/>
      </left>
      <right/>
      <top style="medium">
        <color auto="1"/>
      </top>
      <bottom style="medium">
        <color auto="1"/>
      </bottom>
      <diagonal/>
    </border>
    <border>
      <left/>
      <right style="thin">
        <color auto="1"/>
      </right>
      <top style="medium">
        <color auto="1"/>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thin">
        <color theme="9"/>
      </left>
      <right style="medium">
        <color indexed="64"/>
      </right>
      <top style="medium">
        <color indexed="64"/>
      </top>
      <bottom style="thin">
        <color theme="9"/>
      </bottom>
      <diagonal/>
    </border>
    <border>
      <left style="medium">
        <color indexed="64"/>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indexed="64"/>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style="thin">
        <color theme="9"/>
      </left>
      <right style="medium">
        <color indexed="64"/>
      </right>
      <top style="thin">
        <color theme="9"/>
      </top>
      <bottom style="medium">
        <color indexed="64"/>
      </bottom>
      <diagonal/>
    </border>
    <border>
      <left style="medium">
        <color auto="1"/>
      </left>
      <right style="thin">
        <color indexed="64"/>
      </right>
      <top style="medium">
        <color auto="1"/>
      </top>
      <bottom/>
      <diagonal/>
    </border>
  </borders>
  <cellStyleXfs count="377">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4" fillId="10" borderId="0" applyNumberFormat="0" applyBorder="0" applyAlignment="0" applyProtection="0"/>
    <xf numFmtId="0" fontId="44" fillId="11" borderId="0" applyNumberFormat="0" applyBorder="0" applyAlignment="0" applyProtection="0"/>
  </cellStyleXfs>
  <cellXfs count="583">
    <xf numFmtId="0" fontId="0" fillId="0" borderId="0" xfId="0"/>
    <xf numFmtId="0" fontId="6" fillId="0" borderId="5"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7" xfId="0" applyFont="1" applyFill="1" applyBorder="1" applyAlignment="1">
      <alignment horizontal="center" vertical="center"/>
    </xf>
    <xf numFmtId="0" fontId="8" fillId="0" borderId="22" xfId="0" applyFont="1" applyFill="1" applyBorder="1" applyAlignment="1">
      <alignment horizontal="left" vertical="center" wrapText="1"/>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0" fontId="6" fillId="0" borderId="28" xfId="0" applyFont="1" applyFill="1" applyBorder="1" applyAlignment="1">
      <alignment horizontal="center" vertical="center"/>
    </xf>
    <xf numFmtId="14" fontId="13" fillId="0" borderId="9"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29" xfId="0" applyFont="1" applyFill="1" applyBorder="1" applyAlignment="1">
      <alignment horizontal="center" vertical="center" wrapText="1"/>
    </xf>
    <xf numFmtId="14" fontId="13" fillId="0" borderId="15" xfId="0" applyNumberFormat="1"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3" xfId="0" applyFont="1"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1" fillId="0" borderId="5"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7" xfId="0" applyFont="1" applyFill="1" applyBorder="1" applyAlignment="1">
      <alignment horizontal="center" vertical="center"/>
    </xf>
    <xf numFmtId="0" fontId="21" fillId="0" borderId="28" xfId="0" applyFont="1" applyFill="1" applyBorder="1" applyAlignment="1">
      <alignment horizontal="center" vertical="center"/>
    </xf>
    <xf numFmtId="0" fontId="23" fillId="0" borderId="22" xfId="0" applyFont="1" applyFill="1" applyBorder="1" applyAlignment="1">
      <alignment horizontal="left" vertical="center" wrapText="1"/>
    </xf>
    <xf numFmtId="0" fontId="5" fillId="2" borderId="0" xfId="0" applyFont="1" applyFill="1" applyAlignment="1">
      <alignment horizontal="center" vertical="center" wrapText="1"/>
    </xf>
    <xf numFmtId="0" fontId="6" fillId="2" borderId="0" xfId="0" applyFont="1" applyFill="1"/>
    <xf numFmtId="0" fontId="6" fillId="2" borderId="0" xfId="0" applyFont="1" applyFill="1" applyAlignment="1">
      <alignment horizontal="center"/>
    </xf>
    <xf numFmtId="0" fontId="6" fillId="2" borderId="0" xfId="0" applyFont="1" applyFill="1" applyAlignment="1">
      <alignment horizontal="left"/>
    </xf>
    <xf numFmtId="0" fontId="8" fillId="9" borderId="0" xfId="0" applyFont="1" applyFill="1" applyBorder="1" applyAlignment="1">
      <alignment horizontal="center" textRotation="90" wrapText="1"/>
    </xf>
    <xf numFmtId="0" fontId="8" fillId="9" borderId="28" xfId="0" applyFont="1" applyFill="1" applyBorder="1" applyAlignment="1">
      <alignment horizontal="center" textRotation="90"/>
    </xf>
    <xf numFmtId="0" fontId="8" fillId="9" borderId="0" xfId="0" applyFont="1" applyFill="1" applyBorder="1" applyAlignment="1">
      <alignment horizontal="center" textRotation="90"/>
    </xf>
    <xf numFmtId="0" fontId="13" fillId="0" borderId="22" xfId="0" applyFont="1" applyFill="1" applyBorder="1" applyAlignment="1">
      <alignment horizontal="left" vertical="center" wrapText="1"/>
    </xf>
    <xf numFmtId="0" fontId="6" fillId="9" borderId="12"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21" fillId="2" borderId="0" xfId="0" applyFont="1" applyFill="1"/>
    <xf numFmtId="0" fontId="21" fillId="2" borderId="0" xfId="0" applyFont="1" applyFill="1" applyAlignment="1"/>
    <xf numFmtId="0" fontId="25" fillId="2" borderId="0" xfId="0" applyFont="1" applyFill="1" applyAlignment="1">
      <alignment horizontal="left"/>
    </xf>
    <xf numFmtId="0" fontId="25" fillId="9" borderId="15" xfId="0" applyFont="1" applyFill="1" applyBorder="1" applyAlignment="1">
      <alignment textRotation="90"/>
    </xf>
    <xf numFmtId="0" fontId="22" fillId="9" borderId="0" xfId="0" applyFont="1" applyFill="1" applyBorder="1" applyAlignment="1">
      <alignment horizontal="center" textRotation="90" wrapText="1"/>
    </xf>
    <xf numFmtId="0" fontId="22" fillId="9" borderId="27" xfId="0" applyFont="1" applyFill="1" applyBorder="1" applyAlignment="1">
      <alignment horizontal="center" textRotation="90"/>
    </xf>
    <xf numFmtId="0" fontId="22" fillId="9" borderId="0" xfId="0" applyFont="1" applyFill="1" applyBorder="1" applyAlignment="1">
      <alignment horizontal="center" textRotation="90"/>
    </xf>
    <xf numFmtId="0" fontId="26" fillId="2" borderId="0" xfId="0" applyFont="1" applyFill="1" applyAlignment="1">
      <alignment horizontal="left" vertical="center"/>
    </xf>
    <xf numFmtId="0" fontId="26" fillId="2" borderId="0" xfId="0" applyFont="1" applyFill="1" applyAlignment="1">
      <alignment horizontal="center" vertical="center"/>
    </xf>
    <xf numFmtId="0" fontId="6" fillId="2" borderId="0" xfId="0" applyFont="1" applyFill="1" applyAlignment="1"/>
    <xf numFmtId="0" fontId="27" fillId="2" borderId="0" xfId="0" applyFont="1" applyFill="1" applyAlignment="1">
      <alignment horizontal="left" vertical="center"/>
    </xf>
    <xf numFmtId="0" fontId="31" fillId="0" borderId="22" xfId="0" applyFont="1" applyFill="1" applyBorder="1" applyAlignment="1">
      <alignment horizontal="left" vertical="center" wrapText="1"/>
    </xf>
    <xf numFmtId="0" fontId="30" fillId="0" borderId="5" xfId="0" applyFont="1" applyFill="1" applyBorder="1" applyAlignment="1">
      <alignment horizontal="center" vertical="center"/>
    </xf>
    <xf numFmtId="0" fontId="30" fillId="0" borderId="26" xfId="0" applyFont="1" applyFill="1" applyBorder="1" applyAlignment="1">
      <alignment horizontal="center" vertical="center"/>
    </xf>
    <xf numFmtId="0" fontId="31" fillId="0" borderId="24" xfId="0" applyFont="1" applyFill="1" applyBorder="1" applyAlignment="1">
      <alignment horizontal="left" vertical="center" wrapText="1"/>
    </xf>
    <xf numFmtId="0" fontId="30" fillId="0" borderId="0" xfId="0" applyFont="1" applyFill="1" applyBorder="1" applyAlignment="1">
      <alignment horizontal="center" vertical="center"/>
    </xf>
    <xf numFmtId="0" fontId="30" fillId="0" borderId="27" xfId="0" applyFont="1" applyFill="1" applyBorder="1" applyAlignment="1">
      <alignment horizontal="center" vertical="center"/>
    </xf>
    <xf numFmtId="0" fontId="31" fillId="0" borderId="23" xfId="0" applyFont="1" applyFill="1" applyBorder="1" applyAlignment="1">
      <alignment horizontal="left" vertical="center" wrapText="1"/>
    </xf>
    <xf numFmtId="0" fontId="30" fillId="0" borderId="7" xfId="0" applyFont="1" applyFill="1" applyBorder="1" applyAlignment="1">
      <alignment horizontal="center" vertical="center"/>
    </xf>
    <xf numFmtId="0" fontId="30" fillId="0" borderId="28" xfId="0" applyFont="1" applyFill="1" applyBorder="1" applyAlignment="1">
      <alignment horizontal="center" vertical="center"/>
    </xf>
    <xf numFmtId="0" fontId="32" fillId="0" borderId="22"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29" fillId="2" borderId="0" xfId="0" applyFont="1" applyFill="1" applyAlignment="1">
      <alignment vertical="center" wrapText="1"/>
    </xf>
    <xf numFmtId="0" fontId="30" fillId="2" borderId="0" xfId="0" applyFont="1" applyFill="1"/>
    <xf numFmtId="0" fontId="30" fillId="2" borderId="0" xfId="0" applyFont="1" applyFill="1" applyAlignment="1">
      <alignment vertical="center"/>
    </xf>
    <xf numFmtId="0" fontId="30" fillId="2" borderId="0" xfId="0" applyFont="1" applyFill="1" applyAlignment="1">
      <alignment horizontal="left"/>
    </xf>
    <xf numFmtId="0" fontId="31" fillId="9" borderId="0" xfId="0" applyFont="1" applyFill="1" applyBorder="1" applyAlignment="1">
      <alignment horizontal="center" textRotation="90" wrapText="1"/>
    </xf>
    <xf numFmtId="0" fontId="31" fillId="9" borderId="27" xfId="0" applyFont="1" applyFill="1" applyBorder="1" applyAlignment="1">
      <alignment horizontal="center" textRotation="90"/>
    </xf>
    <xf numFmtId="0" fontId="31" fillId="9" borderId="0" xfId="0" applyFont="1" applyFill="1" applyBorder="1" applyAlignment="1">
      <alignment horizontal="center" textRotation="90"/>
    </xf>
    <xf numFmtId="0" fontId="27" fillId="2" borderId="0" xfId="0" applyFont="1" applyFill="1" applyAlignment="1">
      <alignment horizontal="left" vertical="center" wrapText="1"/>
    </xf>
    <xf numFmtId="0" fontId="7" fillId="2" borderId="0" xfId="0" applyFont="1" applyFill="1" applyAlignment="1">
      <alignment horizontal="left" vertical="center"/>
    </xf>
    <xf numFmtId="0" fontId="12" fillId="2" borderId="0" xfId="0" applyFont="1" applyFill="1" applyAlignment="1">
      <alignment horizontal="left" vertical="center"/>
    </xf>
    <xf numFmtId="0" fontId="6" fillId="2" borderId="0" xfId="0" applyFont="1" applyFill="1" applyBorder="1" applyAlignment="1">
      <alignment horizontal="center" vertical="center"/>
    </xf>
    <xf numFmtId="0" fontId="8" fillId="9" borderId="24" xfId="0" applyFont="1" applyFill="1" applyBorder="1" applyAlignment="1">
      <alignment horizontal="center" textRotation="90"/>
    </xf>
    <xf numFmtId="0" fontId="6" fillId="0" borderId="22"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23" xfId="0" applyFont="1" applyFill="1" applyBorder="1" applyAlignment="1">
      <alignment horizontal="center" vertical="center"/>
    </xf>
    <xf numFmtId="0" fontId="33" fillId="2" borderId="0" xfId="0" applyFont="1" applyFill="1"/>
    <xf numFmtId="0" fontId="6" fillId="2" borderId="0" xfId="0" applyFont="1" applyFill="1" applyAlignment="1">
      <alignment vertical="center"/>
    </xf>
    <xf numFmtId="0" fontId="31" fillId="9" borderId="23" xfId="0" applyFont="1" applyFill="1" applyBorder="1" applyAlignment="1">
      <alignment horizontal="center" textRotation="90"/>
    </xf>
    <xf numFmtId="0" fontId="30" fillId="0" borderId="22" xfId="0" applyFont="1" applyFill="1" applyBorder="1" applyAlignment="1">
      <alignment horizontal="center" vertical="center"/>
    </xf>
    <xf numFmtId="0" fontId="30" fillId="0" borderId="24" xfId="0" applyFont="1" applyFill="1" applyBorder="1" applyAlignment="1">
      <alignment horizontal="center" vertical="center"/>
    </xf>
    <xf numFmtId="0" fontId="30" fillId="0" borderId="23" xfId="0" applyFont="1" applyFill="1" applyBorder="1" applyAlignment="1">
      <alignment horizontal="center" vertical="center"/>
    </xf>
    <xf numFmtId="0" fontId="5" fillId="2" borderId="0" xfId="0" applyFont="1" applyFill="1" applyAlignment="1">
      <alignment horizontal="left" vertical="center" wrapText="1"/>
    </xf>
    <xf numFmtId="0" fontId="4" fillId="2" borderId="0" xfId="0" applyFont="1" applyFill="1" applyAlignment="1">
      <alignment vertical="center" wrapText="1"/>
    </xf>
    <xf numFmtId="0" fontId="8" fillId="2" borderId="0" xfId="0" applyFont="1" applyFill="1"/>
    <xf numFmtId="0" fontId="8"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wrapText="1"/>
    </xf>
    <xf numFmtId="0" fontId="8" fillId="9" borderId="27" xfId="0" applyFont="1" applyFill="1" applyBorder="1" applyAlignment="1">
      <alignment horizontal="center" textRotation="90" wrapText="1"/>
    </xf>
    <xf numFmtId="0" fontId="8" fillId="9" borderId="24" xfId="0" applyFont="1" applyFill="1" applyBorder="1" applyAlignment="1">
      <alignment horizontal="center" textRotation="90" wrapText="1"/>
    </xf>
    <xf numFmtId="0" fontId="6" fillId="2" borderId="0" xfId="0" applyFont="1" applyFill="1" applyAlignment="1">
      <alignment horizontal="center" vertical="center"/>
    </xf>
    <xf numFmtId="0" fontId="10" fillId="0" borderId="0" xfId="0" applyFont="1" applyAlignment="1">
      <alignment horizontal="left" vertical="center"/>
    </xf>
    <xf numFmtId="0" fontId="8" fillId="0" borderId="0" xfId="0" applyFont="1" applyAlignment="1">
      <alignment horizontal="left" vertical="center"/>
    </xf>
    <xf numFmtId="0" fontId="5" fillId="2" borderId="0" xfId="0" applyFont="1" applyFill="1" applyAlignment="1">
      <alignment horizontal="center" vertical="center"/>
    </xf>
    <xf numFmtId="0" fontId="11" fillId="2" borderId="0" xfId="0" applyFont="1" applyFill="1" applyAlignment="1">
      <alignment vertical="center"/>
    </xf>
    <xf numFmtId="0" fontId="6" fillId="2" borderId="0" xfId="0" applyFont="1" applyFill="1" applyAlignment="1">
      <alignment horizontal="right" vertical="center"/>
    </xf>
    <xf numFmtId="0" fontId="7" fillId="2" borderId="0" xfId="0" applyFont="1" applyFill="1" applyBorder="1" applyAlignment="1">
      <alignment horizontal="left" vertical="center"/>
    </xf>
    <xf numFmtId="0" fontId="6" fillId="2" borderId="0" xfId="0" applyFont="1" applyFill="1" applyBorder="1" applyAlignment="1">
      <alignment vertical="center"/>
    </xf>
    <xf numFmtId="0" fontId="12" fillId="2" borderId="0" xfId="0" applyFont="1" applyFill="1" applyBorder="1" applyAlignment="1">
      <alignment horizontal="left" vertical="center"/>
    </xf>
    <xf numFmtId="0" fontId="6" fillId="2" borderId="0" xfId="0" applyFont="1" applyFill="1" applyBorder="1" applyAlignment="1">
      <alignment horizontal="right" vertical="center"/>
    </xf>
    <xf numFmtId="0" fontId="14" fillId="9" borderId="0" xfId="0" applyFont="1" applyFill="1" applyAlignment="1">
      <alignment horizontal="right" vertical="center"/>
    </xf>
    <xf numFmtId="0" fontId="6" fillId="9" borderId="0" xfId="0" applyFont="1" applyFill="1" applyAlignment="1">
      <alignment horizontal="right" vertical="center"/>
    </xf>
    <xf numFmtId="0" fontId="6" fillId="9" borderId="0" xfId="0" applyFont="1" applyFill="1" applyAlignment="1">
      <alignment horizontal="center" vertical="center"/>
    </xf>
    <xf numFmtId="0" fontId="6" fillId="9" borderId="0" xfId="0" applyFont="1" applyFill="1" applyAlignment="1">
      <alignmen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xf>
    <xf numFmtId="0" fontId="6" fillId="2" borderId="1" xfId="0" applyFont="1" applyFill="1" applyBorder="1" applyAlignment="1">
      <alignment horizontal="center" vertical="center"/>
    </xf>
    <xf numFmtId="0" fontId="7" fillId="2" borderId="2" xfId="0" applyFont="1" applyFill="1" applyBorder="1" applyAlignment="1">
      <alignment horizontal="left" vertical="center"/>
    </xf>
    <xf numFmtId="0" fontId="12" fillId="2" borderId="2" xfId="0" applyFont="1" applyFill="1" applyBorder="1" applyAlignment="1">
      <alignment horizontal="left" vertical="center"/>
    </xf>
    <xf numFmtId="0" fontId="6" fillId="2" borderId="2" xfId="0" applyFont="1" applyFill="1" applyBorder="1" applyAlignment="1">
      <alignment horizontal="right" vertical="center"/>
    </xf>
    <xf numFmtId="0" fontId="6" fillId="2" borderId="2" xfId="0" applyFont="1" applyFill="1" applyBorder="1" applyAlignment="1">
      <alignment vertical="center"/>
    </xf>
    <xf numFmtId="0" fontId="6" fillId="2" borderId="3" xfId="0" applyFont="1" applyFill="1" applyBorder="1" applyAlignment="1">
      <alignment vertical="center"/>
    </xf>
    <xf numFmtId="14" fontId="6" fillId="0" borderId="43" xfId="0" applyNumberFormat="1" applyFont="1" applyFill="1" applyBorder="1" applyAlignment="1">
      <alignment horizontal="center" vertical="center"/>
    </xf>
    <xf numFmtId="0" fontId="6" fillId="0" borderId="43" xfId="0" applyFont="1" applyFill="1" applyBorder="1" applyAlignment="1">
      <alignment horizontal="left" vertical="center"/>
    </xf>
    <xf numFmtId="0" fontId="15" fillId="9" borderId="4" xfId="0" applyFont="1" applyFill="1" applyBorder="1" applyAlignment="1">
      <alignment horizontal="right" vertical="center" wrapText="1"/>
    </xf>
    <xf numFmtId="0" fontId="16" fillId="0" borderId="29" xfId="0" applyFont="1" applyFill="1" applyBorder="1" applyAlignment="1">
      <alignment horizontal="center" vertical="center"/>
    </xf>
    <xf numFmtId="0" fontId="15" fillId="9" borderId="12" xfId="0" applyFont="1" applyFill="1" applyBorder="1" applyAlignment="1">
      <alignment horizontal="right" vertical="center" wrapText="1"/>
    </xf>
    <xf numFmtId="0" fontId="16" fillId="0" borderId="13" xfId="0" applyFont="1" applyFill="1" applyBorder="1" applyAlignment="1">
      <alignment horizontal="center" vertical="center"/>
    </xf>
    <xf numFmtId="0" fontId="14" fillId="9" borderId="6" xfId="0" applyFont="1" applyFill="1" applyBorder="1" applyAlignment="1">
      <alignment horizontal="right" vertical="center"/>
    </xf>
    <xf numFmtId="0" fontId="16" fillId="0" borderId="7" xfId="0" applyFont="1" applyFill="1" applyBorder="1" applyAlignment="1">
      <alignment horizontal="center" vertical="center"/>
    </xf>
    <xf numFmtId="0" fontId="16" fillId="0" borderId="8" xfId="0" applyFont="1" applyFill="1" applyBorder="1" applyAlignment="1">
      <alignment horizontal="center" vertical="center"/>
    </xf>
    <xf numFmtId="0" fontId="19" fillId="3" borderId="19" xfId="0" applyFont="1" applyFill="1" applyBorder="1" applyAlignment="1">
      <alignment horizontal="center" vertical="center" wrapText="1"/>
    </xf>
    <xf numFmtId="0" fontId="19" fillId="3" borderId="19" xfId="0" quotePrefix="1" applyFont="1" applyFill="1" applyBorder="1" applyAlignment="1">
      <alignment horizontal="center" vertical="center" wrapText="1"/>
    </xf>
    <xf numFmtId="0" fontId="19" fillId="7" borderId="19" xfId="0" applyFont="1" applyFill="1" applyBorder="1" applyAlignment="1">
      <alignment horizontal="center" vertical="center" wrapText="1"/>
    </xf>
    <xf numFmtId="0" fontId="24" fillId="5" borderId="19" xfId="0" applyFont="1" applyFill="1" applyBorder="1" applyAlignment="1">
      <alignment horizontal="center" vertical="center" wrapText="1"/>
    </xf>
    <xf numFmtId="0" fontId="24" fillId="5" borderId="19" xfId="0" quotePrefix="1"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9" fillId="4" borderId="19" xfId="0" quotePrefix="1" applyFont="1" applyFill="1" applyBorder="1" applyAlignment="1">
      <alignment horizontal="center" vertical="center" wrapText="1"/>
    </xf>
    <xf numFmtId="0" fontId="19" fillId="6" borderId="19" xfId="0" applyFont="1" applyFill="1" applyBorder="1" applyAlignment="1">
      <alignment horizontal="center" vertical="center" wrapText="1"/>
    </xf>
    <xf numFmtId="0" fontId="19" fillId="3" borderId="19" xfId="0" applyFont="1" applyFill="1" applyBorder="1" applyAlignment="1">
      <alignment horizontal="center" vertical="center"/>
    </xf>
    <xf numFmtId="0" fontId="35" fillId="2" borderId="0" xfId="0" applyFont="1" applyFill="1" applyAlignment="1">
      <alignment vertical="center"/>
    </xf>
    <xf numFmtId="0" fontId="36" fillId="2" borderId="0" xfId="0" applyFont="1" applyFill="1" applyAlignment="1">
      <alignment vertical="center"/>
    </xf>
    <xf numFmtId="0" fontId="34" fillId="2" borderId="7"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3" xfId="0" applyFont="1" applyFill="1" applyBorder="1" applyAlignment="1">
      <alignment horizontal="center" vertical="center"/>
    </xf>
    <xf numFmtId="0" fontId="37" fillId="2" borderId="7" xfId="0" applyFont="1" applyFill="1" applyBorder="1" applyAlignment="1">
      <alignment horizontal="left" vertical="center"/>
    </xf>
    <xf numFmtId="0" fontId="38" fillId="2" borderId="7" xfId="0" applyFont="1" applyFill="1" applyBorder="1" applyAlignment="1">
      <alignment horizontal="left" vertical="center"/>
    </xf>
    <xf numFmtId="0" fontId="39" fillId="2" borderId="7" xfId="0" applyFont="1" applyFill="1" applyBorder="1" applyAlignment="1">
      <alignment horizontal="center"/>
    </xf>
    <xf numFmtId="0" fontId="40" fillId="9" borderId="19" xfId="0" applyFont="1" applyFill="1" applyBorder="1" applyAlignment="1">
      <alignment horizontal="center" vertical="center" wrapText="1"/>
    </xf>
    <xf numFmtId="2" fontId="41" fillId="3" borderId="20" xfId="0" applyNumberFormat="1" applyFont="1" applyFill="1" applyBorder="1" applyAlignment="1">
      <alignment horizontal="center" vertical="center" wrapText="1"/>
    </xf>
    <xf numFmtId="0" fontId="42" fillId="8" borderId="13" xfId="0" applyFont="1" applyFill="1" applyBorder="1" applyAlignment="1">
      <alignment horizontal="center" vertical="center"/>
    </xf>
    <xf numFmtId="1" fontId="39" fillId="9" borderId="15" xfId="0" applyNumberFormat="1" applyFont="1" applyFill="1" applyBorder="1" applyAlignment="1">
      <alignment horizontal="center" vertical="center"/>
    </xf>
    <xf numFmtId="0" fontId="39" fillId="2" borderId="0" xfId="0" applyFont="1" applyFill="1" applyAlignment="1">
      <alignment vertical="center"/>
    </xf>
    <xf numFmtId="0" fontId="42" fillId="8" borderId="39" xfId="0" applyFont="1" applyFill="1" applyBorder="1" applyAlignment="1">
      <alignment horizontal="center" vertical="center"/>
    </xf>
    <xf numFmtId="1" fontId="39" fillId="9" borderId="40" xfId="0" applyNumberFormat="1" applyFont="1" applyFill="1" applyBorder="1" applyAlignment="1">
      <alignment horizontal="center" vertical="center"/>
    </xf>
    <xf numFmtId="2" fontId="38" fillId="7" borderId="20" xfId="0" applyNumberFormat="1" applyFont="1" applyFill="1" applyBorder="1" applyAlignment="1">
      <alignment horizontal="center" vertical="center"/>
    </xf>
    <xf numFmtId="0" fontId="42" fillId="7" borderId="12" xfId="0" applyFont="1" applyFill="1" applyBorder="1" applyAlignment="1">
      <alignment horizontal="left" vertical="center"/>
    </xf>
    <xf numFmtId="0" fontId="42" fillId="8" borderId="14" xfId="0" applyFont="1" applyFill="1" applyBorder="1" applyAlignment="1">
      <alignment horizontal="center" vertical="center"/>
    </xf>
    <xf numFmtId="0" fontId="42" fillId="8" borderId="16" xfId="0" applyFont="1" applyFill="1" applyBorder="1" applyAlignment="1">
      <alignment horizontal="center" vertical="center"/>
    </xf>
    <xf numFmtId="2" fontId="41" fillId="5" borderId="20" xfId="0" applyNumberFormat="1" applyFont="1" applyFill="1" applyBorder="1" applyAlignment="1">
      <alignment horizontal="center" vertical="center"/>
    </xf>
    <xf numFmtId="0" fontId="42" fillId="5" borderId="12" xfId="0" applyFont="1" applyFill="1" applyBorder="1" applyAlignment="1">
      <alignment horizontal="left" vertical="center"/>
    </xf>
    <xf numFmtId="0" fontId="42" fillId="5" borderId="6" xfId="0" applyFont="1" applyFill="1" applyBorder="1" applyAlignment="1">
      <alignment horizontal="left" vertical="center"/>
    </xf>
    <xf numFmtId="2" fontId="41" fillId="4" borderId="20" xfId="0" applyNumberFormat="1" applyFont="1" applyFill="1" applyBorder="1" applyAlignment="1">
      <alignment horizontal="center" vertical="center"/>
    </xf>
    <xf numFmtId="0" fontId="42" fillId="4" borderId="12" xfId="0" applyFont="1" applyFill="1" applyBorder="1" applyAlignment="1">
      <alignment horizontal="left" vertical="center"/>
    </xf>
    <xf numFmtId="0" fontId="42" fillId="4" borderId="6" xfId="0" applyFont="1" applyFill="1" applyBorder="1" applyAlignment="1">
      <alignment horizontal="left" vertical="center"/>
    </xf>
    <xf numFmtId="2" fontId="41" fillId="6" borderId="20" xfId="0" applyNumberFormat="1" applyFont="1" applyFill="1" applyBorder="1" applyAlignment="1">
      <alignment horizontal="center" vertical="center"/>
    </xf>
    <xf numFmtId="0" fontId="42" fillId="6" borderId="12" xfId="0" applyFont="1" applyFill="1" applyBorder="1" applyAlignment="1">
      <alignment horizontal="left" vertical="center"/>
    </xf>
    <xf numFmtId="2" fontId="41" fillId="3" borderId="20" xfId="0" applyNumberFormat="1" applyFont="1" applyFill="1" applyBorder="1" applyAlignment="1">
      <alignment horizontal="center" vertical="center"/>
    </xf>
    <xf numFmtId="0" fontId="37" fillId="3" borderId="12" xfId="0" applyFont="1" applyFill="1" applyBorder="1" applyAlignment="1">
      <alignment horizontal="left" vertical="center"/>
    </xf>
    <xf numFmtId="0" fontId="37" fillId="3" borderId="6" xfId="0" applyFont="1" applyFill="1" applyBorder="1" applyAlignment="1">
      <alignment horizontal="left" vertical="center"/>
    </xf>
    <xf numFmtId="0" fontId="37" fillId="2" borderId="5" xfId="0" applyFont="1" applyFill="1" applyBorder="1" applyAlignment="1">
      <alignment horizontal="left" vertical="center"/>
    </xf>
    <xf numFmtId="0" fontId="38" fillId="2" borderId="5" xfId="0" applyFont="1" applyFill="1" applyBorder="1" applyAlignment="1">
      <alignment horizontal="left" vertical="center"/>
    </xf>
    <xf numFmtId="0" fontId="43" fillId="2" borderId="29" xfId="0" applyFont="1" applyFill="1" applyBorder="1" applyAlignment="1">
      <alignment horizontal="center" vertical="center"/>
    </xf>
    <xf numFmtId="0" fontId="44" fillId="2" borderId="0" xfId="0" applyFont="1" applyFill="1"/>
    <xf numFmtId="0" fontId="45" fillId="2" borderId="0" xfId="0" applyFont="1" applyFill="1"/>
    <xf numFmtId="0" fontId="42" fillId="8" borderId="46" xfId="0" applyFont="1" applyFill="1" applyBorder="1" applyAlignment="1">
      <alignment horizontal="center" vertical="center"/>
    </xf>
    <xf numFmtId="1" fontId="39" fillId="9" borderId="47" xfId="0" applyNumberFormat="1" applyFont="1" applyFill="1" applyBorder="1" applyAlignment="1">
      <alignment horizontal="center" vertical="center"/>
    </xf>
    <xf numFmtId="0" fontId="42" fillId="3" borderId="45" xfId="0" applyFont="1" applyFill="1" applyBorder="1" applyAlignment="1">
      <alignment horizontal="right" vertical="center"/>
    </xf>
    <xf numFmtId="0" fontId="42" fillId="3" borderId="38" xfId="0" applyFont="1" applyFill="1" applyBorder="1" applyAlignment="1">
      <alignment horizontal="right" vertical="center"/>
    </xf>
    <xf numFmtId="0" fontId="42" fillId="3" borderId="0" xfId="0" applyFont="1" applyFill="1" applyBorder="1" applyAlignment="1">
      <alignment horizontal="right" vertical="center"/>
    </xf>
    <xf numFmtId="0" fontId="42" fillId="3" borderId="7" xfId="0" applyFont="1" applyFill="1" applyBorder="1" applyAlignment="1">
      <alignment horizontal="right" vertical="center"/>
    </xf>
    <xf numFmtId="0" fontId="42" fillId="7" borderId="0" xfId="0" applyFont="1" applyFill="1" applyBorder="1" applyAlignment="1">
      <alignment horizontal="right" vertical="center"/>
    </xf>
    <xf numFmtId="0" fontId="42" fillId="5" borderId="0" xfId="0" applyFont="1" applyFill="1" applyBorder="1" applyAlignment="1">
      <alignment horizontal="right" vertical="center"/>
    </xf>
    <xf numFmtId="0" fontId="42" fillId="5" borderId="7" xfId="0" applyFont="1" applyFill="1" applyBorder="1" applyAlignment="1">
      <alignment horizontal="right" vertical="center"/>
    </xf>
    <xf numFmtId="0" fontId="42" fillId="4" borderId="0" xfId="0" applyFont="1" applyFill="1" applyBorder="1" applyAlignment="1">
      <alignment horizontal="right" vertical="center"/>
    </xf>
    <xf numFmtId="0" fontId="42" fillId="4" borderId="7" xfId="0" applyFont="1" applyFill="1" applyBorder="1" applyAlignment="1">
      <alignment horizontal="right" vertical="center"/>
    </xf>
    <xf numFmtId="0" fontId="42" fillId="6" borderId="0" xfId="0" applyFont="1" applyFill="1" applyBorder="1" applyAlignment="1">
      <alignment horizontal="right" vertical="center"/>
    </xf>
    <xf numFmtId="0" fontId="42" fillId="8" borderId="50" xfId="0" applyFont="1" applyFill="1" applyBorder="1" applyAlignment="1">
      <alignment horizontal="center" vertical="center"/>
    </xf>
    <xf numFmtId="0" fontId="17" fillId="2" borderId="0" xfId="0" applyFont="1" applyFill="1" applyAlignment="1">
      <alignment vertical="center" wrapText="1"/>
    </xf>
    <xf numFmtId="0" fontId="11" fillId="2" borderId="0" xfId="0" applyFont="1" applyFill="1" applyAlignment="1">
      <alignment vertical="center" wrapText="1"/>
    </xf>
    <xf numFmtId="0" fontId="8" fillId="2" borderId="0" xfId="0" applyFont="1" applyFill="1" applyAlignment="1">
      <alignment horizontal="center" vertical="center" wrapText="1"/>
    </xf>
    <xf numFmtId="0" fontId="6" fillId="2" borderId="0" xfId="0" applyFont="1" applyFill="1" applyAlignment="1">
      <alignment vertical="center" wrapText="1"/>
    </xf>
    <xf numFmtId="0" fontId="12" fillId="2" borderId="0" xfId="0" applyFont="1" applyFill="1" applyAlignment="1">
      <alignment horizontal="left" vertical="center" wrapText="1"/>
    </xf>
    <xf numFmtId="0" fontId="14" fillId="9" borderId="10"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12" xfId="0" applyFont="1" applyFill="1" applyBorder="1" applyAlignment="1">
      <alignment horizontal="right" vertical="center" wrapText="1"/>
    </xf>
    <xf numFmtId="0" fontId="12" fillId="2" borderId="6" xfId="0" applyFont="1" applyFill="1" applyBorder="1" applyAlignment="1">
      <alignment horizontal="right" vertical="center" wrapText="1"/>
    </xf>
    <xf numFmtId="0" fontId="49" fillId="2" borderId="0" xfId="0" applyFont="1" applyFill="1" applyAlignment="1">
      <alignment vertical="center"/>
    </xf>
    <xf numFmtId="0" fontId="50" fillId="2" borderId="0" xfId="0" applyFont="1" applyFill="1" applyAlignment="1">
      <alignment vertical="center"/>
    </xf>
    <xf numFmtId="0" fontId="50" fillId="2" borderId="0" xfId="0" applyFont="1" applyFill="1" applyAlignment="1">
      <alignment horizontal="center" vertical="center"/>
    </xf>
    <xf numFmtId="0" fontId="48" fillId="2" borderId="0" xfId="0" applyFont="1" applyFill="1" applyAlignment="1">
      <alignment horizontal="left" vertical="center"/>
    </xf>
    <xf numFmtId="0" fontId="51" fillId="9" borderId="1" xfId="0" applyFont="1" applyFill="1" applyBorder="1" applyAlignment="1">
      <alignment horizontal="center" vertical="center" wrapText="1"/>
    </xf>
    <xf numFmtId="0" fontId="52" fillId="9" borderId="41" xfId="0" applyFont="1" applyFill="1" applyBorder="1" applyAlignment="1">
      <alignment horizontal="center" vertical="center" wrapText="1"/>
    </xf>
    <xf numFmtId="0" fontId="52" fillId="2" borderId="0" xfId="0" applyFont="1" applyFill="1" applyAlignment="1">
      <alignment vertical="center" wrapText="1"/>
    </xf>
    <xf numFmtId="0" fontId="49" fillId="9" borderId="6" xfId="0" applyFont="1" applyFill="1" applyBorder="1" applyAlignment="1">
      <alignment horizontal="center" vertical="center"/>
    </xf>
    <xf numFmtId="0" fontId="53" fillId="9" borderId="23" xfId="0" applyFont="1" applyFill="1" applyBorder="1" applyAlignment="1">
      <alignment horizontal="center" vertical="center"/>
    </xf>
    <xf numFmtId="0" fontId="54" fillId="9" borderId="23" xfId="0" applyFont="1" applyFill="1" applyBorder="1" applyAlignment="1">
      <alignment horizontal="center" vertical="center"/>
    </xf>
    <xf numFmtId="0" fontId="54" fillId="9" borderId="16" xfId="0" applyFont="1" applyFill="1" applyBorder="1" applyAlignment="1">
      <alignment horizontal="center" vertical="center"/>
    </xf>
    <xf numFmtId="0" fontId="49" fillId="2" borderId="0" xfId="0" applyFont="1" applyFill="1" applyAlignment="1">
      <alignment horizontal="center" vertical="center"/>
    </xf>
    <xf numFmtId="0" fontId="56" fillId="2" borderId="0" xfId="0" applyFont="1" applyFill="1" applyAlignment="1">
      <alignment horizontal="left" vertical="center"/>
    </xf>
    <xf numFmtId="0" fontId="57" fillId="2" borderId="0" xfId="0" applyFont="1" applyFill="1"/>
    <xf numFmtId="0" fontId="8" fillId="9" borderId="11" xfId="0" applyFont="1" applyFill="1" applyBorder="1" applyAlignment="1">
      <alignment horizontal="left" vertical="center"/>
    </xf>
    <xf numFmtId="0" fontId="8" fillId="9" borderId="14" xfId="0" applyFont="1" applyFill="1" applyBorder="1" applyAlignment="1">
      <alignment horizontal="left" vertical="center"/>
    </xf>
    <xf numFmtId="0" fontId="8" fillId="9" borderId="16" xfId="0" applyFont="1" applyFill="1" applyBorder="1" applyAlignment="1">
      <alignment horizontal="left" vertical="center"/>
    </xf>
    <xf numFmtId="0" fontId="58" fillId="9" borderId="11" xfId="0" applyFont="1" applyFill="1" applyBorder="1" applyAlignment="1">
      <alignment horizontal="left" vertical="center"/>
    </xf>
    <xf numFmtId="0" fontId="58" fillId="9" borderId="14" xfId="0" applyFont="1" applyFill="1" applyBorder="1" applyAlignment="1">
      <alignment horizontal="left" vertical="center"/>
    </xf>
    <xf numFmtId="0" fontId="58" fillId="9" borderId="16" xfId="0" applyFont="1" applyFill="1" applyBorder="1" applyAlignment="1">
      <alignment horizontal="left" vertical="center"/>
    </xf>
    <xf numFmtId="0" fontId="21" fillId="2" borderId="0" xfId="0" applyFont="1" applyFill="1" applyAlignment="1">
      <alignment horizontal="left"/>
    </xf>
    <xf numFmtId="0" fontId="16" fillId="0" borderId="5" xfId="0" applyFont="1" applyFill="1" applyBorder="1" applyAlignment="1">
      <alignment horizontal="center" vertical="center"/>
    </xf>
    <xf numFmtId="0" fontId="16" fillId="0" borderId="0" xfId="0" applyFont="1" applyFill="1" applyBorder="1" applyAlignment="1">
      <alignment horizontal="center" vertical="center"/>
    </xf>
    <xf numFmtId="0" fontId="19" fillId="4" borderId="10" xfId="0" applyFont="1" applyFill="1" applyBorder="1" applyAlignment="1">
      <alignment horizontal="center" vertical="center" wrapText="1"/>
    </xf>
    <xf numFmtId="0" fontId="32" fillId="0" borderId="24"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13" fillId="0" borderId="24" xfId="0" applyFont="1" applyFill="1" applyBorder="1" applyAlignment="1">
      <alignment horizontal="left" vertical="center" wrapText="1"/>
    </xf>
    <xf numFmtId="0" fontId="1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49" fillId="9" borderId="21" xfId="0" applyFont="1" applyFill="1" applyBorder="1" applyAlignment="1">
      <alignment horizontal="center" vertical="center"/>
    </xf>
    <xf numFmtId="0" fontId="53" fillId="9" borderId="51" xfId="0" applyFont="1" applyFill="1" applyBorder="1" applyAlignment="1">
      <alignment horizontal="center" vertical="center"/>
    </xf>
    <xf numFmtId="0" fontId="54" fillId="9" borderId="51" xfId="0" applyFont="1" applyFill="1" applyBorder="1" applyAlignment="1">
      <alignment horizontal="center" vertical="center"/>
    </xf>
    <xf numFmtId="0" fontId="54" fillId="9" borderId="52" xfId="0" applyFont="1" applyFill="1" applyBorder="1" applyAlignment="1">
      <alignment horizontal="center" vertical="center"/>
    </xf>
    <xf numFmtId="0" fontId="49" fillId="9" borderId="54" xfId="0" applyFont="1" applyFill="1" applyBorder="1" applyAlignment="1">
      <alignment horizontal="center" vertical="center"/>
    </xf>
    <xf numFmtId="0" fontId="53" fillId="9" borderId="42" xfId="0" applyFont="1" applyFill="1" applyBorder="1" applyAlignment="1">
      <alignment horizontal="center" vertical="center"/>
    </xf>
    <xf numFmtId="0" fontId="54" fillId="9" borderId="42" xfId="0" applyFont="1" applyFill="1" applyBorder="1" applyAlignment="1">
      <alignment horizontal="center" vertical="center"/>
    </xf>
    <xf numFmtId="0" fontId="54" fillId="9" borderId="50" xfId="0" applyFont="1" applyFill="1" applyBorder="1" applyAlignment="1">
      <alignment horizontal="center" vertical="center"/>
    </xf>
    <xf numFmtId="0" fontId="52" fillId="9" borderId="59" xfId="0" applyFont="1" applyFill="1" applyBorder="1" applyAlignment="1">
      <alignment horizontal="center" vertical="center" wrapText="1"/>
    </xf>
    <xf numFmtId="0" fontId="52" fillId="9" borderId="35" xfId="0" applyFont="1" applyFill="1" applyBorder="1" applyAlignment="1">
      <alignment horizontal="center" vertical="center" wrapText="1"/>
    </xf>
    <xf numFmtId="0" fontId="53" fillId="9" borderId="56" xfId="0" applyFont="1" applyFill="1" applyBorder="1" applyAlignment="1">
      <alignment horizontal="center" vertical="center"/>
    </xf>
    <xf numFmtId="0" fontId="53" fillId="9" borderId="57" xfId="0" applyFont="1" applyFill="1" applyBorder="1" applyAlignment="1">
      <alignment horizontal="center" vertical="center"/>
    </xf>
    <xf numFmtId="0" fontId="53" fillId="9" borderId="58" xfId="0" applyFont="1" applyFill="1" applyBorder="1" applyAlignment="1">
      <alignment horizontal="center" vertical="center"/>
    </xf>
    <xf numFmtId="0" fontId="54" fillId="9" borderId="53" xfId="0" applyFont="1" applyFill="1" applyBorder="1" applyAlignment="1">
      <alignment horizontal="center" vertical="center"/>
    </xf>
    <xf numFmtId="0" fontId="54" fillId="9" borderId="55" xfId="0" applyFont="1" applyFill="1" applyBorder="1" applyAlignment="1">
      <alignment horizontal="center" vertical="center"/>
    </xf>
    <xf numFmtId="0" fontId="54" fillId="9" borderId="37" xfId="0" applyFont="1" applyFill="1" applyBorder="1" applyAlignment="1">
      <alignment horizontal="center" vertical="center"/>
    </xf>
    <xf numFmtId="0" fontId="14" fillId="2" borderId="29" xfId="0" applyFont="1" applyFill="1" applyBorder="1" applyAlignment="1">
      <alignment vertical="center" wrapText="1"/>
    </xf>
    <xf numFmtId="2" fontId="55" fillId="2" borderId="49" xfId="0" applyNumberFormat="1" applyFont="1" applyFill="1" applyBorder="1" applyAlignment="1">
      <alignment vertical="center"/>
    </xf>
    <xf numFmtId="2" fontId="55" fillId="2" borderId="39" xfId="0" applyNumberFormat="1" applyFont="1" applyFill="1" applyBorder="1" applyAlignment="1">
      <alignment vertical="center"/>
    </xf>
    <xf numFmtId="2" fontId="55" fillId="2" borderId="8" xfId="0" applyNumberFormat="1" applyFont="1" applyFill="1" applyBorder="1" applyAlignment="1">
      <alignment vertical="center"/>
    </xf>
    <xf numFmtId="0" fontId="52" fillId="9" borderId="32" xfId="0" applyFont="1" applyFill="1" applyBorder="1" applyAlignment="1">
      <alignment horizontal="center" vertical="center" wrapText="1"/>
    </xf>
    <xf numFmtId="0" fontId="54" fillId="9" borderId="34" xfId="0" applyFont="1" applyFill="1" applyBorder="1" applyAlignment="1">
      <alignment horizontal="center" vertical="center"/>
    </xf>
    <xf numFmtId="0" fontId="52" fillId="9" borderId="25" xfId="0" applyFont="1" applyFill="1" applyBorder="1" applyAlignment="1">
      <alignment horizontal="center" vertical="center" wrapText="1"/>
    </xf>
    <xf numFmtId="0" fontId="53" fillId="9" borderId="16" xfId="0" applyFont="1" applyFill="1" applyBorder="1" applyAlignment="1">
      <alignment horizontal="center" vertical="center"/>
    </xf>
    <xf numFmtId="0" fontId="53" fillId="9" borderId="52" xfId="0" applyFont="1" applyFill="1" applyBorder="1" applyAlignment="1">
      <alignment horizontal="center" vertical="center"/>
    </xf>
    <xf numFmtId="0" fontId="54" fillId="9" borderId="60" xfId="0" applyFont="1" applyFill="1" applyBorder="1" applyAlignment="1">
      <alignment horizontal="center" vertical="center"/>
    </xf>
    <xf numFmtId="0" fontId="53" fillId="9" borderId="50" xfId="0" applyFont="1" applyFill="1" applyBorder="1" applyAlignment="1">
      <alignment horizontal="center" vertical="center"/>
    </xf>
    <xf numFmtId="0" fontId="54" fillId="9" borderId="61" xfId="0" applyFont="1" applyFill="1" applyBorder="1" applyAlignment="1">
      <alignment horizontal="center" vertical="center"/>
    </xf>
    <xf numFmtId="0" fontId="6" fillId="0" borderId="5" xfId="0" applyFont="1" applyFill="1" applyBorder="1" applyAlignment="1">
      <alignment vertical="center"/>
    </xf>
    <xf numFmtId="0" fontId="6" fillId="0" borderId="26" xfId="0" applyFont="1" applyFill="1" applyBorder="1" applyAlignment="1">
      <alignment vertical="center"/>
    </xf>
    <xf numFmtId="0" fontId="6" fillId="0" borderId="22" xfId="0" applyFont="1" applyFill="1" applyBorder="1" applyAlignment="1">
      <alignment vertical="center"/>
    </xf>
    <xf numFmtId="0" fontId="6" fillId="0" borderId="0" xfId="0" applyFont="1" applyFill="1" applyBorder="1" applyAlignment="1">
      <alignment vertical="center"/>
    </xf>
    <xf numFmtId="0" fontId="6" fillId="0" borderId="27" xfId="0" applyFont="1" applyFill="1" applyBorder="1" applyAlignment="1">
      <alignment vertical="center"/>
    </xf>
    <xf numFmtId="0" fontId="6" fillId="0" borderId="24" xfId="0" applyFont="1" applyFill="1" applyBorder="1" applyAlignment="1">
      <alignment vertical="center"/>
    </xf>
    <xf numFmtId="0" fontId="6" fillId="0" borderId="7" xfId="0" applyFont="1" applyFill="1" applyBorder="1" applyAlignment="1">
      <alignment vertical="center"/>
    </xf>
    <xf numFmtId="0" fontId="6" fillId="0" borderId="28" xfId="0" applyFont="1" applyFill="1" applyBorder="1" applyAlignment="1">
      <alignment vertical="center"/>
    </xf>
    <xf numFmtId="0" fontId="6" fillId="0" borderId="23" xfId="0" applyFont="1" applyFill="1" applyBorder="1" applyAlignment="1">
      <alignment vertical="center"/>
    </xf>
    <xf numFmtId="0" fontId="30" fillId="0" borderId="5" xfId="0" applyFont="1" applyFill="1" applyBorder="1" applyAlignment="1">
      <alignment vertical="center"/>
    </xf>
    <xf numFmtId="0" fontId="30" fillId="0" borderId="26" xfId="0" applyFont="1" applyFill="1" applyBorder="1" applyAlignment="1">
      <alignment vertical="center"/>
    </xf>
    <xf numFmtId="0" fontId="30" fillId="0" borderId="22" xfId="0" applyFont="1" applyFill="1" applyBorder="1" applyAlignment="1">
      <alignment vertical="center"/>
    </xf>
    <xf numFmtId="0" fontId="30" fillId="0" borderId="0" xfId="0" applyFont="1" applyFill="1" applyBorder="1" applyAlignment="1">
      <alignment vertical="center"/>
    </xf>
    <xf numFmtId="0" fontId="30" fillId="0" borderId="27" xfId="0" applyFont="1" applyFill="1" applyBorder="1" applyAlignment="1">
      <alignment vertical="center"/>
    </xf>
    <xf numFmtId="0" fontId="30" fillId="0" borderId="24" xfId="0" applyFont="1" applyFill="1" applyBorder="1" applyAlignment="1">
      <alignment vertical="center"/>
    </xf>
    <xf numFmtId="0" fontId="30" fillId="0" borderId="7" xfId="0" applyFont="1" applyFill="1" applyBorder="1" applyAlignment="1">
      <alignment vertical="center"/>
    </xf>
    <xf numFmtId="0" fontId="30" fillId="0" borderId="28" xfId="0" applyFont="1" applyFill="1" applyBorder="1" applyAlignment="1">
      <alignment vertical="center"/>
    </xf>
    <xf numFmtId="0" fontId="30" fillId="0" borderId="23" xfId="0" applyFont="1" applyFill="1" applyBorder="1" applyAlignment="1">
      <alignment vertical="center"/>
    </xf>
    <xf numFmtId="0" fontId="13" fillId="0" borderId="22" xfId="0" applyFont="1" applyFill="1" applyBorder="1" applyAlignment="1">
      <alignment vertical="center" wrapText="1"/>
    </xf>
    <xf numFmtId="0" fontId="13" fillId="0" borderId="24" xfId="0" applyFont="1" applyFill="1" applyBorder="1" applyAlignment="1">
      <alignment vertical="center" wrapText="1"/>
    </xf>
    <xf numFmtId="0" fontId="13" fillId="0" borderId="23" xfId="0" applyFont="1" applyFill="1" applyBorder="1" applyAlignment="1">
      <alignment vertical="center" wrapText="1"/>
    </xf>
    <xf numFmtId="0" fontId="8" fillId="0" borderId="5" xfId="0" applyFont="1" applyFill="1" applyBorder="1" applyAlignment="1">
      <alignment horizontal="center" vertical="center"/>
    </xf>
    <xf numFmtId="0" fontId="8" fillId="0" borderId="26"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28" xfId="0" applyFont="1" applyFill="1" applyBorder="1" applyAlignment="1">
      <alignment horizontal="center" vertical="center"/>
    </xf>
    <xf numFmtId="0" fontId="8" fillId="0" borderId="22" xfId="0" applyFont="1" applyFill="1" applyBorder="1" applyAlignment="1">
      <alignment vertical="center" wrapText="1"/>
    </xf>
    <xf numFmtId="0" fontId="8" fillId="0" borderId="24" xfId="0" applyFont="1" applyFill="1" applyBorder="1" applyAlignment="1">
      <alignment vertical="center" wrapText="1"/>
    </xf>
    <xf numFmtId="0" fontId="8" fillId="0" borderId="23" xfId="0" applyFont="1" applyFill="1" applyBorder="1" applyAlignment="1">
      <alignment vertical="center" wrapText="1"/>
    </xf>
    <xf numFmtId="0" fontId="8" fillId="0" borderId="5" xfId="0" applyFont="1" applyFill="1" applyBorder="1" applyAlignment="1">
      <alignment vertical="center" wrapText="1"/>
    </xf>
    <xf numFmtId="0" fontId="8" fillId="0" borderId="26" xfId="0" applyFont="1" applyFill="1" applyBorder="1" applyAlignment="1">
      <alignment vertical="center" wrapText="1"/>
    </xf>
    <xf numFmtId="0" fontId="8" fillId="0" borderId="0" xfId="0" applyFont="1" applyFill="1" applyBorder="1" applyAlignment="1">
      <alignment vertical="center" wrapText="1"/>
    </xf>
    <xf numFmtId="0" fontId="8" fillId="0" borderId="27" xfId="0" applyFont="1" applyFill="1" applyBorder="1" applyAlignment="1">
      <alignment vertical="center" wrapText="1"/>
    </xf>
    <xf numFmtId="0" fontId="8" fillId="0" borderId="7" xfId="0" applyFont="1" applyFill="1" applyBorder="1" applyAlignment="1">
      <alignment vertical="center" wrapText="1"/>
    </xf>
    <xf numFmtId="0" fontId="8" fillId="0" borderId="28" xfId="0" applyFont="1" applyFill="1" applyBorder="1" applyAlignment="1">
      <alignment vertical="center" wrapText="1"/>
    </xf>
    <xf numFmtId="0" fontId="57" fillId="2" borderId="0" xfId="0" applyFont="1" applyFill="1" applyAlignment="1">
      <alignment horizontal="center"/>
    </xf>
    <xf numFmtId="2" fontId="10" fillId="9" borderId="20" xfId="0" applyNumberFormat="1" applyFont="1" applyFill="1" applyBorder="1" applyAlignment="1">
      <alignment horizontal="center" vertical="center"/>
    </xf>
    <xf numFmtId="2" fontId="10" fillId="9" borderId="40" xfId="0" applyNumberFormat="1" applyFont="1" applyFill="1" applyBorder="1" applyAlignment="1">
      <alignment horizontal="center" vertical="center"/>
    </xf>
    <xf numFmtId="2" fontId="10" fillId="9" borderId="10" xfId="0" applyNumberFormat="1" applyFont="1" applyFill="1" applyBorder="1" applyAlignment="1">
      <alignment horizontal="center" vertical="center"/>
    </xf>
    <xf numFmtId="2" fontId="10" fillId="9" borderId="49" xfId="0" applyNumberFormat="1" applyFont="1" applyFill="1" applyBorder="1" applyAlignment="1">
      <alignment horizontal="center" vertical="center"/>
    </xf>
    <xf numFmtId="2" fontId="10" fillId="9" borderId="39" xfId="0" applyNumberFormat="1" applyFont="1" applyFill="1" applyBorder="1" applyAlignment="1">
      <alignment horizontal="center" vertical="center"/>
    </xf>
    <xf numFmtId="2" fontId="10" fillId="9" borderId="8" xfId="0" applyNumberFormat="1" applyFont="1" applyFill="1" applyBorder="1" applyAlignment="1">
      <alignment horizontal="center" vertical="center"/>
    </xf>
    <xf numFmtId="2" fontId="39" fillId="9" borderId="20" xfId="0" applyNumberFormat="1" applyFont="1" applyFill="1" applyBorder="1" applyAlignment="1">
      <alignment horizontal="center" vertical="center"/>
    </xf>
    <xf numFmtId="2" fontId="39" fillId="9" borderId="21" xfId="0" applyNumberFormat="1" applyFont="1" applyFill="1" applyBorder="1" applyAlignment="1">
      <alignment horizontal="center" vertical="center"/>
    </xf>
    <xf numFmtId="2" fontId="39" fillId="9" borderId="40" xfId="0" applyNumberFormat="1" applyFont="1" applyFill="1" applyBorder="1" applyAlignment="1">
      <alignment horizontal="center" vertical="center"/>
    </xf>
    <xf numFmtId="2" fontId="39" fillId="9" borderId="54" xfId="0" applyNumberFormat="1" applyFont="1" applyFill="1" applyBorder="1" applyAlignment="1">
      <alignment horizontal="center" vertical="center"/>
    </xf>
    <xf numFmtId="2" fontId="39" fillId="9" borderId="10" xfId="0" applyNumberFormat="1" applyFont="1" applyFill="1" applyBorder="1" applyAlignment="1">
      <alignment horizontal="center" vertical="center"/>
    </xf>
    <xf numFmtId="2" fontId="39" fillId="9" borderId="6" xfId="0" applyNumberFormat="1" applyFont="1" applyFill="1" applyBorder="1" applyAlignment="1">
      <alignment horizontal="center" vertical="center"/>
    </xf>
    <xf numFmtId="2" fontId="39" fillId="9" borderId="53" xfId="0" applyNumberFormat="1" applyFont="1" applyFill="1" applyBorder="1" applyAlignment="1">
      <alignment horizontal="center" vertical="center"/>
    </xf>
    <xf numFmtId="2" fontId="39" fillId="9" borderId="51" xfId="0" applyNumberFormat="1" applyFont="1" applyFill="1" applyBorder="1" applyAlignment="1">
      <alignment horizontal="center" vertical="center"/>
    </xf>
    <xf numFmtId="2" fontId="39" fillId="9" borderId="49" xfId="0" applyNumberFormat="1" applyFont="1" applyFill="1" applyBorder="1" applyAlignment="1">
      <alignment horizontal="center" vertical="center"/>
    </xf>
    <xf numFmtId="2" fontId="39" fillId="9" borderId="55" xfId="0" applyNumberFormat="1" applyFont="1" applyFill="1" applyBorder="1" applyAlignment="1">
      <alignment horizontal="center" vertical="center"/>
    </xf>
    <xf numFmtId="2" fontId="39" fillId="9" borderId="42" xfId="0" applyNumberFormat="1" applyFont="1" applyFill="1" applyBorder="1" applyAlignment="1">
      <alignment horizontal="center" vertical="center"/>
    </xf>
    <xf numFmtId="2" fontId="39" fillId="9" borderId="39" xfId="0" applyNumberFormat="1" applyFont="1" applyFill="1" applyBorder="1" applyAlignment="1">
      <alignment horizontal="center" vertical="center"/>
    </xf>
    <xf numFmtId="2" fontId="39" fillId="9" borderId="37" xfId="0" applyNumberFormat="1" applyFont="1" applyFill="1" applyBorder="1" applyAlignment="1">
      <alignment horizontal="center" vertical="center"/>
    </xf>
    <xf numFmtId="2" fontId="39" fillId="9" borderId="23" xfId="0" applyNumberFormat="1" applyFont="1" applyFill="1" applyBorder="1" applyAlignment="1">
      <alignment horizontal="center" vertical="center"/>
    </xf>
    <xf numFmtId="2" fontId="39" fillId="9" borderId="8" xfId="0" applyNumberFormat="1" applyFont="1" applyFill="1" applyBorder="1" applyAlignment="1">
      <alignment horizontal="center" vertical="center"/>
    </xf>
    <xf numFmtId="0" fontId="41" fillId="3" borderId="3" xfId="0" applyFont="1" applyFill="1" applyBorder="1" applyAlignment="1">
      <alignment horizontal="center" vertical="center" wrapText="1"/>
    </xf>
    <xf numFmtId="0" fontId="8" fillId="2" borderId="0" xfId="0" applyFont="1" applyFill="1" applyAlignment="1">
      <alignment horizontal="center" vertical="center"/>
    </xf>
    <xf numFmtId="0" fontId="10" fillId="9" borderId="9" xfId="0" applyFont="1" applyFill="1" applyBorder="1" applyAlignment="1">
      <alignment horizontal="center" vertical="center" wrapText="1"/>
    </xf>
    <xf numFmtId="0" fontId="60" fillId="2" borderId="0" xfId="0" applyFont="1" applyFill="1" applyAlignment="1">
      <alignment horizontal="center"/>
    </xf>
    <xf numFmtId="0" fontId="42" fillId="3" borderId="19" xfId="0" applyFont="1" applyFill="1" applyBorder="1" applyAlignment="1">
      <alignment horizontal="center" vertical="center" wrapText="1"/>
    </xf>
    <xf numFmtId="0" fontId="42" fillId="7" borderId="1" xfId="0" applyFont="1" applyFill="1" applyBorder="1" applyAlignment="1">
      <alignment horizontal="center" vertical="center" wrapText="1"/>
    </xf>
    <xf numFmtId="0" fontId="42" fillId="5" borderId="19" xfId="0" applyFont="1" applyFill="1" applyBorder="1" applyAlignment="1">
      <alignment horizontal="center" vertical="center" wrapText="1"/>
    </xf>
    <xf numFmtId="0" fontId="42" fillId="3" borderId="35" xfId="0" applyFont="1" applyFill="1" applyBorder="1" applyAlignment="1">
      <alignment horizontal="center" vertical="center" wrapText="1"/>
    </xf>
    <xf numFmtId="0" fontId="42" fillId="4" borderId="41" xfId="0" applyFont="1" applyFill="1" applyBorder="1" applyAlignment="1">
      <alignment horizontal="center" vertical="center" wrapText="1"/>
    </xf>
    <xf numFmtId="0" fontId="42" fillId="6" borderId="3" xfId="0" applyFont="1" applyFill="1" applyBorder="1" applyAlignment="1">
      <alignment horizontal="center" vertical="center" wrapText="1"/>
    </xf>
    <xf numFmtId="0" fontId="10" fillId="9" borderId="1" xfId="0" applyFont="1" applyFill="1" applyBorder="1" applyAlignment="1">
      <alignment horizontal="center" vertical="center"/>
    </xf>
    <xf numFmtId="0" fontId="10" fillId="9" borderId="25" xfId="0" applyFont="1" applyFill="1" applyBorder="1" applyAlignment="1">
      <alignment horizontal="center" vertical="center"/>
    </xf>
    <xf numFmtId="0" fontId="46" fillId="9" borderId="30" xfId="0" applyFont="1" applyFill="1" applyBorder="1" applyAlignment="1">
      <alignment horizontal="center" vertical="center"/>
    </xf>
    <xf numFmtId="0" fontId="8" fillId="9" borderId="31" xfId="0" applyFont="1" applyFill="1" applyBorder="1" applyAlignment="1">
      <alignment horizontal="center" vertical="center"/>
    </xf>
    <xf numFmtId="0" fontId="13" fillId="9" borderId="12" xfId="0" applyFont="1" applyFill="1" applyBorder="1" applyAlignment="1">
      <alignment horizontal="center" vertical="center"/>
    </xf>
    <xf numFmtId="0" fontId="8" fillId="9" borderId="14" xfId="0" applyFont="1" applyFill="1" applyBorder="1" applyAlignment="1">
      <alignment horizontal="center" vertical="center"/>
    </xf>
    <xf numFmtId="0" fontId="13" fillId="9" borderId="30" xfId="0" applyFont="1" applyFill="1" applyBorder="1" applyAlignment="1">
      <alignment horizontal="center" vertical="center"/>
    </xf>
    <xf numFmtId="0" fontId="8" fillId="9" borderId="6"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25" xfId="0" applyFont="1" applyFill="1" applyBorder="1" applyAlignment="1">
      <alignment horizontal="center" vertical="center"/>
    </xf>
    <xf numFmtId="9" fontId="8" fillId="9" borderId="14" xfId="0" applyNumberFormat="1" applyFont="1" applyFill="1" applyBorder="1" applyAlignment="1">
      <alignment horizontal="center" vertical="center"/>
    </xf>
    <xf numFmtId="0" fontId="13" fillId="9" borderId="54" xfId="0" applyFont="1" applyFill="1" applyBorder="1" applyAlignment="1">
      <alignment horizontal="center" vertical="center"/>
    </xf>
    <xf numFmtId="9" fontId="8" fillId="9" borderId="50" xfId="0" applyNumberFormat="1" applyFont="1" applyFill="1" applyBorder="1" applyAlignment="1">
      <alignment horizontal="center" vertical="center"/>
    </xf>
    <xf numFmtId="0" fontId="13" fillId="9" borderId="6" xfId="0" applyFont="1" applyFill="1" applyBorder="1" applyAlignment="1">
      <alignment horizontal="center" vertical="center"/>
    </xf>
    <xf numFmtId="9" fontId="8" fillId="9" borderId="16" xfId="0" applyNumberFormat="1" applyFont="1" applyFill="1" applyBorder="1" applyAlignment="1">
      <alignment horizontal="center" vertical="center"/>
    </xf>
    <xf numFmtId="0" fontId="59" fillId="9" borderId="1" xfId="0" applyFont="1" applyFill="1" applyBorder="1" applyAlignment="1">
      <alignment horizontal="center" vertical="center"/>
    </xf>
    <xf numFmtId="2" fontId="8" fillId="9" borderId="25" xfId="0" applyNumberFormat="1" applyFont="1" applyFill="1" applyBorder="1" applyAlignment="1">
      <alignment horizontal="center" vertical="center"/>
    </xf>
    <xf numFmtId="0" fontId="62" fillId="0" borderId="0" xfId="0" applyFont="1"/>
    <xf numFmtId="0" fontId="44" fillId="11" borderId="66" xfId="376" applyBorder="1"/>
    <xf numFmtId="0" fontId="44" fillId="11" borderId="69" xfId="376" applyBorder="1"/>
    <xf numFmtId="0" fontId="44" fillId="11" borderId="72" xfId="376" applyBorder="1" applyAlignment="1">
      <alignment wrapText="1"/>
    </xf>
    <xf numFmtId="0" fontId="44" fillId="10" borderId="0" xfId="375" applyBorder="1"/>
    <xf numFmtId="0" fontId="44" fillId="10" borderId="5" xfId="375" applyBorder="1"/>
    <xf numFmtId="0" fontId="0" fillId="10" borderId="0" xfId="375" applyFont="1" applyBorder="1"/>
    <xf numFmtId="0" fontId="44" fillId="10" borderId="7" xfId="375" applyBorder="1"/>
    <xf numFmtId="0" fontId="65" fillId="0" borderId="5" xfId="0" applyFont="1" applyBorder="1"/>
    <xf numFmtId="0" fontId="65" fillId="0" borderId="0" xfId="0" applyFont="1" applyBorder="1"/>
    <xf numFmtId="0" fontId="65" fillId="0" borderId="0" xfId="0" applyFont="1" applyFill="1" applyBorder="1" applyAlignment="1"/>
    <xf numFmtId="0" fontId="65" fillId="0" borderId="7" xfId="0" applyFont="1" applyFill="1" applyBorder="1" applyAlignment="1"/>
    <xf numFmtId="0" fontId="44" fillId="10" borderId="5" xfId="375" applyBorder="1" applyAlignment="1"/>
    <xf numFmtId="0" fontId="44" fillId="10" borderId="7" xfId="375" applyBorder="1" applyAlignment="1"/>
    <xf numFmtId="0" fontId="65" fillId="0" borderId="0" xfId="0" applyFont="1" applyFill="1" applyBorder="1"/>
    <xf numFmtId="0" fontId="65" fillId="0" borderId="7" xfId="0" applyFont="1" applyBorder="1"/>
    <xf numFmtId="0" fontId="63" fillId="0" borderId="75" xfId="0" applyFont="1" applyBorder="1" applyAlignment="1">
      <alignment horizontal="center" vertical="center"/>
    </xf>
    <xf numFmtId="0" fontId="8" fillId="9" borderId="9" xfId="0" applyFont="1" applyFill="1" applyBorder="1" applyAlignment="1">
      <alignment horizontal="left" vertical="center"/>
    </xf>
    <xf numFmtId="0" fontId="8" fillId="9" borderId="15" xfId="0" applyFont="1" applyFill="1" applyBorder="1" applyAlignment="1">
      <alignment horizontal="left" vertical="center"/>
    </xf>
    <xf numFmtId="0" fontId="8" fillId="9" borderId="10" xfId="0" applyFont="1" applyFill="1" applyBorder="1" applyAlignment="1">
      <alignment horizontal="left" vertical="center"/>
    </xf>
    <xf numFmtId="0" fontId="63" fillId="0" borderId="22" xfId="0" applyFont="1" applyBorder="1" applyAlignment="1">
      <alignment horizontal="left" vertical="center" wrapText="1"/>
    </xf>
    <xf numFmtId="0" fontId="63" fillId="0" borderId="11" xfId="0" applyFont="1" applyBorder="1" applyAlignment="1">
      <alignment horizontal="left" vertical="center" wrapText="1"/>
    </xf>
    <xf numFmtId="0" fontId="61" fillId="0" borderId="0" xfId="0" applyFont="1" applyBorder="1" applyAlignment="1">
      <alignment horizontal="left" vertical="center" wrapText="1"/>
    </xf>
    <xf numFmtId="0" fontId="0" fillId="0" borderId="51" xfId="0" applyBorder="1" applyAlignment="1">
      <alignment horizontal="left"/>
    </xf>
    <xf numFmtId="0" fontId="0" fillId="0" borderId="52" xfId="0" applyBorder="1" applyAlignment="1">
      <alignment horizontal="left"/>
    </xf>
    <xf numFmtId="0" fontId="0" fillId="0" borderId="0" xfId="0" applyBorder="1" applyAlignment="1">
      <alignment horizontal="left"/>
    </xf>
    <xf numFmtId="0" fontId="0" fillId="0" borderId="62" xfId="0" applyBorder="1" applyAlignment="1">
      <alignment horizontal="left"/>
    </xf>
    <xf numFmtId="0" fontId="0" fillId="0" borderId="63" xfId="0" applyBorder="1" applyAlignment="1">
      <alignment horizontal="left"/>
    </xf>
    <xf numFmtId="0" fontId="0" fillId="0" borderId="64" xfId="0" applyBorder="1" applyAlignment="1">
      <alignment horizontal="left"/>
    </xf>
    <xf numFmtId="0" fontId="0" fillId="0" borderId="65" xfId="0" applyBorder="1" applyAlignment="1">
      <alignment horizontal="left"/>
    </xf>
    <xf numFmtId="0" fontId="0" fillId="0" borderId="0" xfId="0" applyAlignment="1">
      <alignment horizontal="left"/>
    </xf>
    <xf numFmtId="0" fontId="0" fillId="0" borderId="0" xfId="0" applyAlignment="1"/>
    <xf numFmtId="0" fontId="13" fillId="0" borderId="24" xfId="0" applyFont="1" applyFill="1" applyBorder="1" applyAlignment="1">
      <alignment horizontal="left" vertical="center" wrapText="1"/>
    </xf>
    <xf numFmtId="0" fontId="13" fillId="0" borderId="23" xfId="0" applyFont="1" applyFill="1" applyBorder="1" applyAlignment="1">
      <alignment horizontal="left" vertical="center" wrapText="1"/>
    </xf>
    <xf numFmtId="14" fontId="8" fillId="0" borderId="0" xfId="0" applyNumberFormat="1" applyFont="1" applyAlignment="1">
      <alignment horizontal="left" vertical="center"/>
    </xf>
    <xf numFmtId="0" fontId="8" fillId="0" borderId="0" xfId="0" applyFont="1" applyAlignment="1">
      <alignment horizontal="left" vertical="center"/>
    </xf>
    <xf numFmtId="16" fontId="8" fillId="0" borderId="0" xfId="0" applyNumberFormat="1" applyFont="1" applyAlignment="1">
      <alignment horizontal="left" vertical="center"/>
    </xf>
    <xf numFmtId="0" fontId="31" fillId="0" borderId="24" xfId="0" applyFont="1" applyFill="1" applyBorder="1" applyAlignment="1">
      <alignment horizontal="left" vertical="center" wrapText="1"/>
    </xf>
    <xf numFmtId="0" fontId="13" fillId="0" borderId="24" xfId="0" applyFont="1" applyFill="1" applyBorder="1" applyAlignment="1">
      <alignment vertical="center" wrapText="1"/>
    </xf>
    <xf numFmtId="0" fontId="13" fillId="0" borderId="23" xfId="0" applyFont="1" applyFill="1" applyBorder="1" applyAlignment="1">
      <alignment vertical="center" wrapText="1"/>
    </xf>
    <xf numFmtId="0" fontId="8" fillId="0" borderId="24" xfId="0" quotePrefix="1" applyFont="1" applyFill="1" applyBorder="1" applyAlignment="1">
      <alignment horizontal="left" vertical="center" wrapText="1"/>
    </xf>
    <xf numFmtId="0" fontId="9" fillId="8" borderId="4"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5" fillId="2" borderId="15" xfId="0" applyFont="1" applyFill="1" applyBorder="1" applyAlignment="1">
      <alignment horizontal="center" wrapText="1"/>
    </xf>
    <xf numFmtId="0" fontId="15" fillId="2" borderId="10" xfId="0" applyFont="1" applyFill="1" applyBorder="1" applyAlignment="1">
      <alignment horizontal="center" wrapText="1"/>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9" borderId="6" xfId="0" applyFont="1" applyFill="1" applyBorder="1" applyAlignment="1">
      <alignment horizontal="center" vertical="center"/>
    </xf>
    <xf numFmtId="0" fontId="5"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48" fillId="8" borderId="1" xfId="0" applyFont="1" applyFill="1" applyBorder="1" applyAlignment="1">
      <alignment horizontal="center" vertical="center" wrapText="1"/>
    </xf>
    <xf numFmtId="0" fontId="48" fillId="8" borderId="2" xfId="0" applyFont="1" applyFill="1" applyBorder="1" applyAlignment="1">
      <alignment horizontal="center" vertical="center" wrapText="1"/>
    </xf>
    <xf numFmtId="0" fontId="48" fillId="8" borderId="3" xfId="0" applyFont="1" applyFill="1" applyBorder="1" applyAlignment="1">
      <alignment horizontal="center" vertical="center" wrapText="1"/>
    </xf>
    <xf numFmtId="0" fontId="48" fillId="9" borderId="1" xfId="0" applyFont="1" applyFill="1" applyBorder="1" applyAlignment="1">
      <alignment horizontal="center" vertical="center"/>
    </xf>
    <xf numFmtId="0" fontId="48" fillId="9" borderId="2" xfId="0" applyFont="1" applyFill="1" applyBorder="1" applyAlignment="1">
      <alignment horizontal="center" vertical="center"/>
    </xf>
    <xf numFmtId="0" fontId="48" fillId="9" borderId="3" xfId="0" applyFont="1" applyFill="1" applyBorder="1" applyAlignment="1">
      <alignment horizontal="center" vertical="center"/>
    </xf>
    <xf numFmtId="0" fontId="5" fillId="7" borderId="21" xfId="0" applyFont="1" applyFill="1" applyBorder="1" applyAlignment="1">
      <alignment horizontal="left" vertical="center"/>
    </xf>
    <xf numFmtId="0" fontId="34" fillId="7" borderId="48" xfId="0" applyFont="1" applyFill="1" applyBorder="1" applyAlignment="1">
      <alignment horizontal="left" vertical="center"/>
    </xf>
    <xf numFmtId="0" fontId="34" fillId="7" borderId="49" xfId="0" applyFont="1" applyFill="1" applyBorder="1" applyAlignment="1">
      <alignment horizontal="left" vertical="center"/>
    </xf>
    <xf numFmtId="0" fontId="34" fillId="5" borderId="21" xfId="0" applyFont="1" applyFill="1" applyBorder="1" applyAlignment="1">
      <alignment horizontal="left" vertical="center"/>
    </xf>
    <xf numFmtId="0" fontId="34" fillId="5" borderId="48" xfId="0" applyFont="1" applyFill="1" applyBorder="1" applyAlignment="1">
      <alignment horizontal="left" vertical="center"/>
    </xf>
    <xf numFmtId="0" fontId="34" fillId="5" borderId="49" xfId="0" applyFont="1" applyFill="1" applyBorder="1" applyAlignment="1">
      <alignment horizontal="left" vertical="center"/>
    </xf>
    <xf numFmtId="0" fontId="34" fillId="4" borderId="21" xfId="0" applyFont="1" applyFill="1" applyBorder="1" applyAlignment="1">
      <alignment horizontal="left" vertical="center"/>
    </xf>
    <xf numFmtId="0" fontId="34" fillId="4" borderId="48" xfId="0" applyFont="1" applyFill="1" applyBorder="1" applyAlignment="1">
      <alignment horizontal="left" vertical="center"/>
    </xf>
    <xf numFmtId="0" fontId="34" fillId="4" borderId="49" xfId="0" applyFont="1" applyFill="1" applyBorder="1" applyAlignment="1">
      <alignment horizontal="left" vertical="center"/>
    </xf>
    <xf numFmtId="0" fontId="34" fillId="6" borderId="21" xfId="0" applyFont="1" applyFill="1" applyBorder="1" applyAlignment="1">
      <alignment horizontal="left" vertical="center"/>
    </xf>
    <xf numFmtId="0" fontId="34" fillId="6" borderId="48" xfId="0" applyFont="1" applyFill="1" applyBorder="1" applyAlignment="1">
      <alignment horizontal="left" vertical="center"/>
    </xf>
    <xf numFmtId="0" fontId="34" fillId="6" borderId="49" xfId="0" applyFont="1" applyFill="1" applyBorder="1" applyAlignment="1">
      <alignment horizontal="left" vertical="center"/>
    </xf>
    <xf numFmtId="0" fontId="34" fillId="3" borderId="21" xfId="0" applyFont="1" applyFill="1" applyBorder="1" applyAlignment="1">
      <alignment horizontal="left" vertical="center"/>
    </xf>
    <xf numFmtId="0" fontId="34" fillId="3" borderId="48" xfId="0" applyFont="1" applyFill="1" applyBorder="1" applyAlignment="1">
      <alignment horizontal="left" vertical="center"/>
    </xf>
    <xf numFmtId="0" fontId="34" fillId="3" borderId="49" xfId="0" applyFont="1" applyFill="1" applyBorder="1" applyAlignment="1">
      <alignment horizontal="left" vertical="center"/>
    </xf>
    <xf numFmtId="0" fontId="5" fillId="3" borderId="21" xfId="0" applyFont="1" applyFill="1" applyBorder="1" applyAlignment="1">
      <alignment horizontal="left" vertical="center"/>
    </xf>
    <xf numFmtId="0" fontId="42" fillId="3" borderId="44" xfId="0" applyFont="1" applyFill="1" applyBorder="1" applyAlignment="1">
      <alignment horizontal="center" vertical="center" textRotation="90" wrapText="1"/>
    </xf>
    <xf numFmtId="0" fontId="42" fillId="3" borderId="12" xfId="0" applyFont="1" applyFill="1" applyBorder="1" applyAlignment="1">
      <alignment horizontal="center" vertical="center" textRotation="90" wrapText="1"/>
    </xf>
    <xf numFmtId="0" fontId="34" fillId="8" borderId="2" xfId="0" applyFont="1" applyFill="1" applyBorder="1" applyAlignment="1">
      <alignment horizontal="center" vertical="center" wrapText="1"/>
    </xf>
    <xf numFmtId="0" fontId="34" fillId="8" borderId="3" xfId="0" applyFont="1" applyFill="1" applyBorder="1" applyAlignment="1">
      <alignment horizontal="center" vertical="center" wrapText="1"/>
    </xf>
    <xf numFmtId="0" fontId="34" fillId="9" borderId="1" xfId="0" applyFont="1" applyFill="1" applyBorder="1" applyAlignment="1">
      <alignment horizontal="center" vertical="center"/>
    </xf>
    <xf numFmtId="0" fontId="34" fillId="9" borderId="2" xfId="0" applyFont="1" applyFill="1" applyBorder="1" applyAlignment="1">
      <alignment horizontal="center" vertical="center"/>
    </xf>
    <xf numFmtId="0" fontId="34" fillId="9" borderId="3"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31" fillId="9" borderId="24" xfId="0" applyFont="1" applyFill="1" applyBorder="1" applyAlignment="1">
      <alignment horizontal="center" vertical="center"/>
    </xf>
    <xf numFmtId="0" fontId="30" fillId="9" borderId="14" xfId="0" applyFont="1" applyFill="1" applyBorder="1" applyAlignment="1">
      <alignment horizontal="center" vertical="center"/>
    </xf>
    <xf numFmtId="0" fontId="8" fillId="9" borderId="12" xfId="0" quotePrefix="1" applyFont="1" applyFill="1" applyBorder="1" applyAlignment="1">
      <alignment horizontal="left" vertical="center" wrapText="1"/>
    </xf>
    <xf numFmtId="0" fontId="31" fillId="9" borderId="12" xfId="0" applyFont="1" applyFill="1" applyBorder="1" applyAlignment="1">
      <alignment horizontal="left" vertical="center" wrapText="1"/>
    </xf>
    <xf numFmtId="0" fontId="31" fillId="9" borderId="6" xfId="0" applyFont="1" applyFill="1" applyBorder="1" applyAlignment="1">
      <alignment horizontal="left" vertical="center" wrapText="1"/>
    </xf>
    <xf numFmtId="0" fontId="47" fillId="3" borderId="1" xfId="0" applyFont="1" applyFill="1" applyBorder="1" applyAlignment="1">
      <alignment horizontal="center" vertical="center"/>
    </xf>
    <xf numFmtId="0" fontId="47" fillId="3" borderId="2" xfId="0" applyFont="1" applyFill="1" applyBorder="1" applyAlignment="1">
      <alignment horizontal="center" vertical="center"/>
    </xf>
    <xf numFmtId="0" fontId="47" fillId="3" borderId="3" xfId="0" applyFont="1" applyFill="1" applyBorder="1" applyAlignment="1">
      <alignment horizontal="center" vertical="center"/>
    </xf>
    <xf numFmtId="0" fontId="30" fillId="9" borderId="13" xfId="0" applyFont="1" applyFill="1" applyBorder="1" applyAlignment="1">
      <alignment horizontal="center"/>
    </xf>
    <xf numFmtId="0" fontId="30" fillId="9" borderId="8" xfId="0" applyFont="1" applyFill="1" applyBorder="1" applyAlignment="1">
      <alignment horizontal="center"/>
    </xf>
    <xf numFmtId="0" fontId="30" fillId="9" borderId="17"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8" xfId="0" applyFont="1" applyFill="1" applyBorder="1" applyAlignment="1">
      <alignment horizontal="center" vertical="center"/>
    </xf>
    <xf numFmtId="0" fontId="31" fillId="0" borderId="18" xfId="0" applyFont="1" applyFill="1" applyBorder="1" applyAlignment="1">
      <alignment horizontal="center" vertical="center" wrapText="1"/>
    </xf>
    <xf numFmtId="0" fontId="31" fillId="0" borderId="24" xfId="0" applyFont="1" applyFill="1" applyBorder="1" applyAlignment="1">
      <alignment horizontal="center" vertical="center" wrapText="1"/>
    </xf>
    <xf numFmtId="0" fontId="31" fillId="0" borderId="23" xfId="0" applyFont="1" applyFill="1" applyBorder="1" applyAlignment="1">
      <alignment horizontal="center" vertical="center" wrapText="1"/>
    </xf>
    <xf numFmtId="0" fontId="30" fillId="9" borderId="12" xfId="0" applyFont="1" applyFill="1" applyBorder="1" applyAlignment="1">
      <alignment horizontal="center" vertical="center"/>
    </xf>
    <xf numFmtId="0" fontId="32" fillId="0" borderId="3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31" fillId="9" borderId="12" xfId="0" quotePrefix="1" applyFont="1" applyFill="1" applyBorder="1" applyAlignment="1">
      <alignment horizontal="left" vertical="center" wrapText="1"/>
    </xf>
    <xf numFmtId="0" fontId="31" fillId="0" borderId="18"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8" fillId="9" borderId="36" xfId="0" quotePrefix="1" applyFont="1" applyFill="1" applyBorder="1" applyAlignment="1">
      <alignment horizontal="left" vertical="center" wrapText="1"/>
    </xf>
    <xf numFmtId="0" fontId="8" fillId="9" borderId="36" xfId="0" applyFont="1" applyFill="1" applyBorder="1" applyAlignment="1">
      <alignment horizontal="left" vertical="center" wrapText="1"/>
    </xf>
    <xf numFmtId="0" fontId="8" fillId="9" borderId="37" xfId="0" applyFont="1" applyFill="1" applyBorder="1" applyAlignment="1">
      <alignment horizontal="left" vertical="center" wrapText="1"/>
    </xf>
    <xf numFmtId="0" fontId="5" fillId="7" borderId="0" xfId="0" applyFont="1" applyFill="1" applyBorder="1" applyAlignment="1">
      <alignment horizontal="center" vertical="center"/>
    </xf>
    <xf numFmtId="0" fontId="5" fillId="7" borderId="13" xfId="0" applyFont="1" applyFill="1" applyBorder="1" applyAlignment="1">
      <alignment horizontal="center" vertical="center"/>
    </xf>
    <xf numFmtId="0" fontId="13" fillId="0" borderId="18" xfId="0" applyFont="1" applyFill="1" applyBorder="1" applyAlignment="1">
      <alignment horizontal="left" vertical="center" wrapText="1"/>
    </xf>
    <xf numFmtId="0" fontId="13" fillId="0" borderId="24" xfId="0" applyFont="1" applyFill="1" applyBorder="1" applyAlignment="1">
      <alignment horizontal="left" vertical="center" wrapText="1"/>
    </xf>
    <xf numFmtId="0" fontId="13" fillId="0" borderId="23" xfId="0" applyFont="1" applyFill="1" applyBorder="1" applyAlignment="1">
      <alignment horizontal="left" vertical="center" wrapText="1"/>
    </xf>
    <xf numFmtId="0" fontId="8" fillId="9" borderId="12" xfId="0" applyFont="1" applyFill="1" applyBorder="1" applyAlignment="1">
      <alignment horizontal="left" vertical="center" wrapText="1"/>
    </xf>
    <xf numFmtId="0" fontId="8" fillId="9" borderId="6" xfId="0" applyFont="1" applyFill="1" applyBorder="1" applyAlignment="1">
      <alignment horizontal="left" vertical="center" wrapText="1"/>
    </xf>
    <xf numFmtId="0" fontId="13" fillId="0" borderId="33" xfId="0" applyFont="1" applyFill="1" applyBorder="1" applyAlignment="1">
      <alignment horizontal="left" vertical="center" wrapText="1"/>
    </xf>
    <xf numFmtId="0" fontId="6" fillId="9" borderId="17"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18" xfId="0" applyFont="1" applyFill="1" applyBorder="1" applyAlignment="1">
      <alignment horizontal="center" vertical="center"/>
    </xf>
    <xf numFmtId="0" fontId="6" fillId="9" borderId="12" xfId="0" applyFont="1" applyFill="1" applyBorder="1" applyAlignment="1">
      <alignment horizontal="left" vertical="center" wrapText="1"/>
    </xf>
    <xf numFmtId="0" fontId="6" fillId="9" borderId="6" xfId="0" applyFont="1" applyFill="1" applyBorder="1" applyAlignment="1">
      <alignment horizontal="left" vertical="center" wrapText="1"/>
    </xf>
    <xf numFmtId="0" fontId="6" fillId="9" borderId="4"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1" xfId="0" applyFont="1" applyFill="1" applyBorder="1" applyAlignment="1">
      <alignment horizontal="center" vertical="center"/>
    </xf>
    <xf numFmtId="0" fontId="6" fillId="9" borderId="14" xfId="0" applyFont="1" applyFill="1" applyBorder="1" applyAlignment="1">
      <alignment horizontal="center" vertical="center"/>
    </xf>
    <xf numFmtId="0" fontId="23" fillId="0" borderId="18"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0" fillId="5" borderId="1" xfId="0" applyFont="1" applyFill="1" applyBorder="1" applyAlignment="1">
      <alignment horizontal="center" vertical="center"/>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1" fillId="9" borderId="12" xfId="0" applyFont="1" applyFill="1" applyBorder="1" applyAlignment="1">
      <alignment horizontal="center" vertical="center"/>
    </xf>
    <xf numFmtId="0" fontId="21" fillId="9" borderId="24" xfId="0" applyFont="1" applyFill="1" applyBorder="1" applyAlignment="1">
      <alignment horizontal="center" vertical="center"/>
    </xf>
    <xf numFmtId="0" fontId="21" fillId="9" borderId="14" xfId="0" applyFont="1" applyFill="1" applyBorder="1" applyAlignment="1">
      <alignment horizontal="center" vertical="center"/>
    </xf>
    <xf numFmtId="0" fontId="21" fillId="9" borderId="17" xfId="0" applyFont="1" applyFill="1" applyBorder="1" applyAlignment="1">
      <alignment horizontal="center" vertical="center"/>
    </xf>
    <xf numFmtId="0" fontId="21" fillId="9" borderId="5" xfId="0" applyFont="1" applyFill="1" applyBorder="1" applyAlignment="1">
      <alignment horizontal="center" vertical="center"/>
    </xf>
    <xf numFmtId="0" fontId="21" fillId="9" borderId="18" xfId="0" applyFont="1" applyFill="1" applyBorder="1" applyAlignment="1">
      <alignment horizontal="center" vertical="center"/>
    </xf>
    <xf numFmtId="0" fontId="13" fillId="9" borderId="12" xfId="0" quotePrefix="1" applyFont="1" applyFill="1" applyBorder="1" applyAlignment="1">
      <alignment horizontal="left" vertical="center" wrapText="1"/>
    </xf>
    <xf numFmtId="0" fontId="23" fillId="9" borderId="12" xfId="0" quotePrefix="1" applyFont="1" applyFill="1" applyBorder="1" applyAlignment="1">
      <alignment horizontal="left" vertical="center" wrapText="1"/>
    </xf>
    <xf numFmtId="0" fontId="23" fillId="9" borderId="6" xfId="0" quotePrefix="1" applyFont="1" applyFill="1" applyBorder="1" applyAlignment="1">
      <alignment horizontal="left" vertical="center" wrapText="1"/>
    </xf>
    <xf numFmtId="0" fontId="8" fillId="9" borderId="0" xfId="0" quotePrefix="1" applyFont="1" applyFill="1" applyBorder="1" applyAlignment="1">
      <alignment horizontal="left" vertical="center" wrapText="1"/>
    </xf>
    <xf numFmtId="0" fontId="31" fillId="9" borderId="0" xfId="0" applyFont="1" applyFill="1" applyBorder="1" applyAlignment="1">
      <alignment horizontal="left" vertical="center" wrapText="1"/>
    </xf>
    <xf numFmtId="0" fontId="31" fillId="9" borderId="7" xfId="0" applyFont="1" applyFill="1" applyBorder="1" applyAlignment="1">
      <alignment horizontal="left" vertical="center" wrapText="1"/>
    </xf>
    <xf numFmtId="0" fontId="31" fillId="9" borderId="6" xfId="0" quotePrefix="1" applyFont="1" applyFill="1" applyBorder="1" applyAlignment="1">
      <alignment horizontal="left" vertical="center" wrapText="1"/>
    </xf>
    <xf numFmtId="0" fontId="5" fillId="3" borderId="1" xfId="0" applyFont="1" applyFill="1" applyBorder="1" applyAlignment="1">
      <alignment horizontal="center" vertical="center" wrapText="1"/>
    </xf>
    <xf numFmtId="0" fontId="8" fillId="0" borderId="18" xfId="0" applyFont="1" applyFill="1" applyBorder="1" applyAlignment="1">
      <alignment horizontal="left" vertical="center" wrapText="1"/>
    </xf>
    <xf numFmtId="0" fontId="13" fillId="0" borderId="18" xfId="0" applyFont="1" applyFill="1" applyBorder="1" applyAlignment="1">
      <alignment vertical="center" wrapText="1"/>
    </xf>
    <xf numFmtId="0" fontId="13" fillId="0" borderId="24" xfId="0" applyFont="1" applyFill="1" applyBorder="1" applyAlignment="1">
      <alignment vertical="center" wrapText="1"/>
    </xf>
    <xf numFmtId="0" fontId="8" fillId="9" borderId="6" xfId="0" quotePrefix="1" applyFont="1" applyFill="1" applyBorder="1" applyAlignment="1">
      <alignment horizontal="left" vertical="center" wrapText="1"/>
    </xf>
    <xf numFmtId="0" fontId="6" fillId="9" borderId="9" xfId="0" applyFont="1" applyFill="1" applyBorder="1" applyAlignment="1">
      <alignment horizontal="center" textRotation="90"/>
    </xf>
    <xf numFmtId="0" fontId="6" fillId="9" borderId="10" xfId="0" applyFont="1" applyFill="1" applyBorder="1" applyAlignment="1">
      <alignment horizontal="center" textRotation="90"/>
    </xf>
    <xf numFmtId="0" fontId="13" fillId="0" borderId="23" xfId="0" applyFont="1" applyFill="1" applyBorder="1" applyAlignment="1">
      <alignment vertical="center" wrapText="1"/>
    </xf>
    <xf numFmtId="0" fontId="6" fillId="9" borderId="36" xfId="0" applyFont="1" applyFill="1" applyBorder="1" applyAlignment="1">
      <alignment horizontal="center" vertical="center"/>
    </xf>
    <xf numFmtId="0" fontId="6" fillId="9" borderId="37" xfId="0" applyFont="1" applyFill="1" applyBorder="1" applyAlignment="1">
      <alignment horizontal="center" vertical="center"/>
    </xf>
    <xf numFmtId="0" fontId="13" fillId="0" borderId="33" xfId="0" applyFont="1" applyFill="1" applyBorder="1" applyAlignment="1">
      <alignment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6" fillId="9" borderId="16" xfId="0" applyFont="1" applyFill="1" applyBorder="1" applyAlignment="1">
      <alignment horizontal="center" vertical="center"/>
    </xf>
    <xf numFmtId="0" fontId="6" fillId="9" borderId="24"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13" fillId="9" borderId="0" xfId="0" quotePrefix="1" applyFont="1" applyFill="1" applyBorder="1" applyAlignment="1">
      <alignment horizontal="left" vertical="center" wrapText="1"/>
    </xf>
    <xf numFmtId="0" fontId="13" fillId="9" borderId="0"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8" fillId="9" borderId="7" xfId="0" quotePrefix="1" applyFont="1" applyFill="1" applyBorder="1" applyAlignment="1">
      <alignment horizontal="left" vertical="center" wrapText="1"/>
    </xf>
    <xf numFmtId="0" fontId="8" fillId="9" borderId="33" xfId="0" quotePrefix="1" applyFont="1" applyFill="1" applyBorder="1" applyAlignment="1">
      <alignment horizontal="left" vertical="center" wrapText="1"/>
    </xf>
    <xf numFmtId="0" fontId="8" fillId="9" borderId="33" xfId="0" applyFont="1" applyFill="1" applyBorder="1" applyAlignment="1">
      <alignment horizontal="left" vertical="center" wrapText="1"/>
    </xf>
    <xf numFmtId="0" fontId="8" fillId="9" borderId="34" xfId="0" applyFont="1" applyFill="1" applyBorder="1" applyAlignment="1">
      <alignment horizontal="left" vertical="center" wrapText="1"/>
    </xf>
    <xf numFmtId="0" fontId="8" fillId="9" borderId="34" xfId="0" quotePrefix="1"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33" xfId="0" applyFont="1" applyFill="1" applyBorder="1" applyAlignment="1">
      <alignment vertical="center" wrapText="1"/>
    </xf>
    <xf numFmtId="0" fontId="8" fillId="0" borderId="24" xfId="0" applyFont="1" applyFill="1" applyBorder="1" applyAlignment="1">
      <alignment vertical="center" wrapText="1"/>
    </xf>
    <xf numFmtId="0" fontId="8" fillId="0" borderId="23" xfId="0" applyFont="1" applyFill="1" applyBorder="1" applyAlignment="1">
      <alignment vertical="center" wrapText="1"/>
    </xf>
    <xf numFmtId="0" fontId="8" fillId="0" borderId="18" xfId="0" applyFont="1" applyFill="1" applyBorder="1" applyAlignment="1">
      <alignment vertical="center" wrapText="1"/>
    </xf>
    <xf numFmtId="0" fontId="10" fillId="9" borderId="12" xfId="0" quotePrefix="1" applyFont="1" applyFill="1" applyBorder="1" applyAlignment="1">
      <alignment horizontal="left" vertical="center" wrapText="1"/>
    </xf>
    <xf numFmtId="0" fontId="10" fillId="9" borderId="12" xfId="0" applyFont="1" applyFill="1" applyBorder="1" applyAlignment="1">
      <alignment horizontal="left" vertical="center" wrapText="1"/>
    </xf>
    <xf numFmtId="0" fontId="10" fillId="9" borderId="6" xfId="0" applyFont="1" applyFill="1" applyBorder="1" applyAlignment="1">
      <alignment horizontal="left" vertical="center" wrapText="1"/>
    </xf>
    <xf numFmtId="0" fontId="6" fillId="9" borderId="17"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3" xfId="0" applyFont="1" applyFill="1" applyBorder="1" applyAlignment="1">
      <alignment horizontal="center" vertical="center"/>
    </xf>
    <xf numFmtId="0" fontId="6" fillId="9" borderId="12"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5" fillId="0" borderId="0" xfId="0" applyFont="1" applyBorder="1" applyAlignment="1">
      <alignment horizontal="left"/>
    </xf>
    <xf numFmtId="0" fontId="65" fillId="0" borderId="13" xfId="0" applyFont="1" applyBorder="1" applyAlignment="1">
      <alignment horizontal="left"/>
    </xf>
    <xf numFmtId="0" fontId="65" fillId="0" borderId="7" xfId="0" applyFont="1" applyBorder="1" applyAlignment="1">
      <alignment horizontal="center"/>
    </xf>
    <xf numFmtId="0" fontId="65" fillId="0" borderId="8" xfId="0" applyFont="1" applyBorder="1" applyAlignment="1">
      <alignment horizontal="center"/>
    </xf>
    <xf numFmtId="0" fontId="44" fillId="10" borderId="4" xfId="375" applyBorder="1" applyAlignment="1">
      <alignment horizontal="center" vertical="center"/>
    </xf>
    <xf numFmtId="0" fontId="44" fillId="10" borderId="12" xfId="375" applyBorder="1" applyAlignment="1">
      <alignment horizontal="center" vertical="center"/>
    </xf>
    <xf numFmtId="0" fontId="44" fillId="10" borderId="6" xfId="375"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left" vertical="top"/>
    </xf>
    <xf numFmtId="0" fontId="0" fillId="0" borderId="29" xfId="0"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5"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4" fillId="11" borderId="4" xfId="376" applyBorder="1" applyAlignment="1">
      <alignment horizontal="center" vertical="center"/>
    </xf>
    <xf numFmtId="0" fontId="44" fillId="11" borderId="12" xfId="376" applyBorder="1" applyAlignment="1">
      <alignment horizontal="center" vertical="center"/>
    </xf>
    <xf numFmtId="0" fontId="44" fillId="11" borderId="6" xfId="376" applyBorder="1" applyAlignment="1">
      <alignment horizontal="center" vertical="center"/>
    </xf>
    <xf numFmtId="0" fontId="65" fillId="0" borderId="5" xfId="0" applyFont="1" applyBorder="1" applyAlignment="1">
      <alignment horizontal="left"/>
    </xf>
    <xf numFmtId="0" fontId="65" fillId="0" borderId="29" xfId="0" applyFont="1" applyBorder="1" applyAlignment="1">
      <alignment horizontal="left"/>
    </xf>
    <xf numFmtId="0" fontId="65" fillId="0" borderId="0" xfId="0" applyFont="1" applyBorder="1" applyAlignment="1">
      <alignment horizontal="center"/>
    </xf>
    <xf numFmtId="0" fontId="65" fillId="0" borderId="13" xfId="0" applyFont="1" applyBorder="1" applyAlignment="1">
      <alignment horizontal="center"/>
    </xf>
    <xf numFmtId="0" fontId="65" fillId="0" borderId="5" xfId="0" applyFont="1" applyBorder="1" applyAlignment="1">
      <alignment horizontal="center"/>
    </xf>
    <xf numFmtId="0" fontId="65" fillId="0" borderId="29" xfId="0" applyFont="1" applyBorder="1" applyAlignment="1">
      <alignment horizontal="center"/>
    </xf>
    <xf numFmtId="0" fontId="0" fillId="0" borderId="5" xfId="0" applyBorder="1" applyAlignment="1">
      <alignment horizontal="left"/>
    </xf>
    <xf numFmtId="0" fontId="0" fillId="0" borderId="29"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0" fillId="0" borderId="13" xfId="0" applyBorder="1" applyAlignment="1">
      <alignment horizontal="left"/>
    </xf>
    <xf numFmtId="0" fontId="0" fillId="0" borderId="73" xfId="0" applyBorder="1" applyAlignment="1">
      <alignment horizontal="left"/>
    </xf>
    <xf numFmtId="0" fontId="0" fillId="0" borderId="74" xfId="0" applyBorder="1" applyAlignment="1">
      <alignment horizontal="left"/>
    </xf>
    <xf numFmtId="0" fontId="0" fillId="0" borderId="73" xfId="0" applyBorder="1" applyAlignment="1">
      <alignment horizontal="center"/>
    </xf>
    <xf numFmtId="0" fontId="0" fillId="0" borderId="74" xfId="0" applyBorder="1" applyAlignment="1">
      <alignment horizontal="center"/>
    </xf>
    <xf numFmtId="0" fontId="44" fillId="10" borderId="12" xfId="375" applyBorder="1" applyAlignment="1">
      <alignment horizontal="center" vertical="center" wrapText="1"/>
    </xf>
    <xf numFmtId="0" fontId="44" fillId="10" borderId="6" xfId="375" applyBorder="1" applyAlignment="1">
      <alignment horizontal="center" vertical="center" wrapText="1"/>
    </xf>
    <xf numFmtId="0" fontId="44" fillId="10" borderId="4" xfId="375" applyBorder="1" applyAlignment="1">
      <alignment horizontal="center" vertical="center" wrapText="1"/>
    </xf>
    <xf numFmtId="0" fontId="0" fillId="0" borderId="70" xfId="0" applyBorder="1" applyAlignment="1">
      <alignment horizontal="left"/>
    </xf>
    <xf numFmtId="0" fontId="0" fillId="0" borderId="71" xfId="0" applyBorder="1" applyAlignment="1">
      <alignment horizontal="left"/>
    </xf>
    <xf numFmtId="0" fontId="0" fillId="0" borderId="70" xfId="0" applyBorder="1" applyAlignment="1">
      <alignment horizontal="center"/>
    </xf>
    <xf numFmtId="0" fontId="0" fillId="0" borderId="71" xfId="0" applyBorder="1" applyAlignment="1">
      <alignment horizontal="center"/>
    </xf>
    <xf numFmtId="0" fontId="64" fillId="0" borderId="1" xfId="0" applyFont="1" applyBorder="1" applyAlignment="1">
      <alignment horizontal="center"/>
    </xf>
    <xf numFmtId="0" fontId="64" fillId="0" borderId="2" xfId="0" applyFont="1" applyBorder="1" applyAlignment="1">
      <alignment horizontal="center"/>
    </xf>
    <xf numFmtId="0" fontId="64" fillId="0" borderId="3" xfId="0" applyFont="1" applyBorder="1" applyAlignment="1">
      <alignment horizontal="center"/>
    </xf>
    <xf numFmtId="20" fontId="0" fillId="0" borderId="67" xfId="0" applyNumberFormat="1" applyBorder="1" applyAlignment="1">
      <alignment horizontal="left"/>
    </xf>
    <xf numFmtId="0" fontId="0" fillId="0" borderId="67" xfId="0" applyBorder="1" applyAlignment="1">
      <alignment horizontal="left"/>
    </xf>
    <xf numFmtId="0" fontId="0" fillId="0" borderId="68" xfId="0" applyBorder="1" applyAlignment="1">
      <alignment horizontal="left"/>
    </xf>
    <xf numFmtId="0" fontId="0" fillId="0" borderId="67" xfId="0" applyBorder="1" applyAlignment="1">
      <alignment horizontal="center"/>
    </xf>
    <xf numFmtId="0" fontId="0" fillId="0" borderId="68" xfId="0" applyBorder="1" applyAlignment="1">
      <alignment horizontal="center"/>
    </xf>
    <xf numFmtId="20" fontId="0" fillId="0" borderId="70" xfId="0" applyNumberFormat="1" applyBorder="1" applyAlignment="1">
      <alignment horizontal="left"/>
    </xf>
  </cellXfs>
  <cellStyles count="377">
    <cellStyle name="20 % - Accent5" xfId="375" builtinId="46"/>
    <cellStyle name="20 % - Accent6" xfId="376" builtinId="50"/>
    <cellStyle name="Lien hypertexte" xfId="2" builtinId="8" hidden="1"/>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visité" xfId="3" builtinId="9" hidden="1"/>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Normal" xfId="0" builtinId="0"/>
    <cellStyle name="Normal 2" xfId="42" xr:uid="{00000000-0005-0000-0000-000075010000}"/>
    <cellStyle name="Normal 3" xfId="1" xr:uid="{00000000-0005-0000-0000-000076010000}"/>
  </cellStyles>
  <dxfs count="149">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theme="9" tint="-0.24994659260841701"/>
      </font>
      <fill>
        <patternFill>
          <bgColor theme="9" tint="-0.24994659260841701"/>
        </patternFill>
      </fill>
    </dxf>
    <dxf>
      <font>
        <color rgb="FFC00000"/>
      </font>
      <fill>
        <patternFill>
          <bgColor rgb="FFC00000"/>
        </patternFill>
      </fill>
    </dxf>
    <dxf>
      <font>
        <color auto="1"/>
      </font>
      <fill>
        <patternFill>
          <bgColor theme="1" tint="4.9989318521683403E-2"/>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color auto="1"/>
      </font>
      <fill>
        <patternFill>
          <bgColor theme="1" tint="4.9989318521683403E-2"/>
        </patternFill>
      </fill>
    </dxf>
    <dxf>
      <font>
        <color rgb="FFFFC000"/>
      </font>
      <fill>
        <patternFill>
          <bgColor rgb="FFFFC000"/>
        </patternFill>
      </fill>
    </dxf>
    <dxf>
      <font>
        <color theme="9" tint="-0.24994659260841701"/>
      </font>
      <fill>
        <patternFill>
          <bgColor theme="9" tint="-0.24994659260841701"/>
        </patternFill>
      </fill>
    </dxf>
    <dxf>
      <font>
        <color rgb="FFC00000"/>
      </font>
      <fill>
        <patternFill>
          <bgColor rgb="FFC00000"/>
        </patternFill>
      </fill>
    </dxf>
    <dxf>
      <font>
        <color rgb="FF00B050"/>
      </font>
      <fill>
        <patternFill>
          <bgColor rgb="FF00B050"/>
        </patternFill>
      </fill>
    </dxf>
    <dxf>
      <font>
        <color rgb="FF92D050"/>
      </font>
      <fill>
        <patternFill>
          <bgColor rgb="FF92D050"/>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color rgb="FFC00000"/>
      </font>
      <fill>
        <patternFill>
          <bgColor theme="1" tint="4.9989318521683403E-2"/>
        </patternFill>
      </fill>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Medium4"/>
  <colors>
    <mruColors>
      <color rgb="FFFFCC00"/>
      <color rgb="FFFF99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5" Type="http://schemas.openxmlformats.org/officeDocument/2006/relationships/image" Target="../media/image19.emf"/><Relationship Id="rId4" Type="http://schemas.openxmlformats.org/officeDocument/2006/relationships/image" Target="../media/image18.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10.emf"/><Relationship Id="rId7" Type="http://schemas.openxmlformats.org/officeDocument/2006/relationships/image" Target="../media/image14.emf"/><Relationship Id="rId2" Type="http://schemas.openxmlformats.org/officeDocument/2006/relationships/image" Target="../media/image9.emf"/><Relationship Id="rId1" Type="http://schemas.openxmlformats.org/officeDocument/2006/relationships/image" Target="../media/image8.emf"/><Relationship Id="rId6" Type="http://schemas.openxmlformats.org/officeDocument/2006/relationships/image" Target="../media/image13.emf"/><Relationship Id="rId5" Type="http://schemas.openxmlformats.org/officeDocument/2006/relationships/image" Target="../media/image12.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66675</xdr:colOff>
          <xdr:row>6</xdr:row>
          <xdr:rowOff>66675</xdr:rowOff>
        </xdr:from>
        <xdr:to>
          <xdr:col>1</xdr:col>
          <xdr:colOff>1866900</xdr:colOff>
          <xdr:row>6</xdr:row>
          <xdr:rowOff>1714500</xdr:rowOff>
        </xdr:to>
        <xdr:pic>
          <xdr:nvPicPr>
            <xdr:cNvPr id="4" name="Image 3">
              <a:extLst>
                <a:ext uri="{FF2B5EF4-FFF2-40B4-BE49-F238E27FC236}">
                  <a16:creationId xmlns:a16="http://schemas.microsoft.com/office/drawing/2014/main" id="{CDC2A412-4729-49E6-8757-E61171240D1C}"/>
                </a:ext>
              </a:extLst>
            </xdr:cNvPr>
            <xdr:cNvPicPr>
              <a:picLocks noChangeAspect="1" noChangeArrowheads="1"/>
              <a:extLst>
                <a:ext uri="{84589F7E-364E-4C9E-8A38-B11213B215E9}">
                  <a14:cameraTool cellRange="Equipe!$B$10" spid="_x0000_s26028"/>
                </a:ext>
              </a:extLst>
            </xdr:cNvPicPr>
          </xdr:nvPicPr>
          <xdr:blipFill>
            <a:blip xmlns:r="http://schemas.openxmlformats.org/officeDocument/2006/relationships" r:embed="rId1"/>
            <a:srcRect/>
            <a:stretch>
              <a:fillRect/>
            </a:stretch>
          </xdr:blipFill>
          <xdr:spPr bwMode="auto">
            <a:xfrm>
              <a:off x="2019300"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6</xdr:row>
          <xdr:rowOff>66675</xdr:rowOff>
        </xdr:from>
        <xdr:to>
          <xdr:col>2</xdr:col>
          <xdr:colOff>1857375</xdr:colOff>
          <xdr:row>6</xdr:row>
          <xdr:rowOff>1714500</xdr:rowOff>
        </xdr:to>
        <xdr:pic>
          <xdr:nvPicPr>
            <xdr:cNvPr id="5" name="Image 4">
              <a:extLst>
                <a:ext uri="{FF2B5EF4-FFF2-40B4-BE49-F238E27FC236}">
                  <a16:creationId xmlns:a16="http://schemas.microsoft.com/office/drawing/2014/main" id="{1C460980-E641-4E70-BB56-E89B859F2235}"/>
                </a:ext>
              </a:extLst>
            </xdr:cNvPr>
            <xdr:cNvPicPr>
              <a:picLocks noChangeAspect="1" noChangeArrowheads="1"/>
              <a:extLst>
                <a:ext uri="{84589F7E-364E-4C9E-8A38-B11213B215E9}">
                  <a14:cameraTool cellRange="Equipe!$C$10" spid="_x0000_s26029"/>
                </a:ext>
              </a:extLst>
            </xdr:cNvPicPr>
          </xdr:nvPicPr>
          <xdr:blipFill>
            <a:blip xmlns:r="http://schemas.openxmlformats.org/officeDocument/2006/relationships" r:embed="rId2"/>
            <a:srcRect/>
            <a:stretch>
              <a:fillRect/>
            </a:stretch>
          </xdr:blipFill>
          <xdr:spPr bwMode="auto">
            <a:xfrm>
              <a:off x="3962400"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6</xdr:row>
          <xdr:rowOff>66675</xdr:rowOff>
        </xdr:from>
        <xdr:to>
          <xdr:col>3</xdr:col>
          <xdr:colOff>1866900</xdr:colOff>
          <xdr:row>6</xdr:row>
          <xdr:rowOff>1714500</xdr:rowOff>
        </xdr:to>
        <xdr:pic>
          <xdr:nvPicPr>
            <xdr:cNvPr id="6" name="Image 5">
              <a:extLst>
                <a:ext uri="{FF2B5EF4-FFF2-40B4-BE49-F238E27FC236}">
                  <a16:creationId xmlns:a16="http://schemas.microsoft.com/office/drawing/2014/main" id="{A035BE85-304A-4D18-A225-376D0F1F8175}"/>
                </a:ext>
              </a:extLst>
            </xdr:cNvPr>
            <xdr:cNvPicPr>
              <a:picLocks noChangeAspect="1" noChangeArrowheads="1"/>
              <a:extLst>
                <a:ext uri="{84589F7E-364E-4C9E-8A38-B11213B215E9}">
                  <a14:cameraTool cellRange="Equipe!$D$10" spid="_x0000_s26030"/>
                </a:ext>
              </a:extLst>
            </xdr:cNvPicPr>
          </xdr:nvPicPr>
          <xdr:blipFill>
            <a:blip xmlns:r="http://schemas.openxmlformats.org/officeDocument/2006/relationships" r:embed="rId3"/>
            <a:srcRect/>
            <a:stretch>
              <a:fillRect/>
            </a:stretch>
          </xdr:blipFill>
          <xdr:spPr bwMode="auto">
            <a:xfrm>
              <a:off x="5924550"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6</xdr:row>
          <xdr:rowOff>66675</xdr:rowOff>
        </xdr:from>
        <xdr:to>
          <xdr:col>4</xdr:col>
          <xdr:colOff>1866900</xdr:colOff>
          <xdr:row>6</xdr:row>
          <xdr:rowOff>1714500</xdr:rowOff>
        </xdr:to>
        <xdr:pic>
          <xdr:nvPicPr>
            <xdr:cNvPr id="7" name="Image 6">
              <a:extLst>
                <a:ext uri="{FF2B5EF4-FFF2-40B4-BE49-F238E27FC236}">
                  <a16:creationId xmlns:a16="http://schemas.microsoft.com/office/drawing/2014/main" id="{C2600957-0905-4E57-8A67-B85B8842E7DA}"/>
                </a:ext>
              </a:extLst>
            </xdr:cNvPr>
            <xdr:cNvPicPr>
              <a:picLocks noChangeAspect="1" noChangeArrowheads="1"/>
              <a:extLst>
                <a:ext uri="{84589F7E-364E-4C9E-8A38-B11213B215E9}">
                  <a14:cameraTool cellRange="Equipe!$E$10" spid="_x0000_s26031"/>
                </a:ext>
              </a:extLst>
            </xdr:cNvPicPr>
          </xdr:nvPicPr>
          <xdr:blipFill>
            <a:blip xmlns:r="http://schemas.openxmlformats.org/officeDocument/2006/relationships" r:embed="rId4"/>
            <a:srcRect/>
            <a:stretch>
              <a:fillRect/>
            </a:stretch>
          </xdr:blipFill>
          <xdr:spPr bwMode="auto">
            <a:xfrm>
              <a:off x="7877175"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6</xdr:row>
          <xdr:rowOff>66675</xdr:rowOff>
        </xdr:from>
        <xdr:to>
          <xdr:col>5</xdr:col>
          <xdr:colOff>1876425</xdr:colOff>
          <xdr:row>6</xdr:row>
          <xdr:rowOff>1714500</xdr:rowOff>
        </xdr:to>
        <xdr:pic>
          <xdr:nvPicPr>
            <xdr:cNvPr id="8" name="Image 7">
              <a:extLst>
                <a:ext uri="{FF2B5EF4-FFF2-40B4-BE49-F238E27FC236}">
                  <a16:creationId xmlns:a16="http://schemas.microsoft.com/office/drawing/2014/main" id="{4BDFAE9C-D26E-476C-A61D-8C88BA13F27D}"/>
                </a:ext>
              </a:extLst>
            </xdr:cNvPr>
            <xdr:cNvPicPr>
              <a:picLocks noChangeAspect="1" noChangeArrowheads="1"/>
              <a:extLst>
                <a:ext uri="{84589F7E-364E-4C9E-8A38-B11213B215E9}">
                  <a14:cameraTool cellRange="Equipe!$F$10" spid="_x0000_s26032"/>
                </a:ext>
              </a:extLst>
            </xdr:cNvPicPr>
          </xdr:nvPicPr>
          <xdr:blipFill>
            <a:blip xmlns:r="http://schemas.openxmlformats.org/officeDocument/2006/relationships" r:embed="rId5"/>
            <a:srcRect/>
            <a:stretch>
              <a:fillRect/>
            </a:stretch>
          </xdr:blipFill>
          <xdr:spPr bwMode="auto">
            <a:xfrm>
              <a:off x="9839325"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6</xdr:row>
          <xdr:rowOff>66675</xdr:rowOff>
        </xdr:from>
        <xdr:to>
          <xdr:col>6</xdr:col>
          <xdr:colOff>1857375</xdr:colOff>
          <xdr:row>6</xdr:row>
          <xdr:rowOff>1714500</xdr:rowOff>
        </xdr:to>
        <xdr:pic>
          <xdr:nvPicPr>
            <xdr:cNvPr id="9" name="Image 8">
              <a:extLst>
                <a:ext uri="{FF2B5EF4-FFF2-40B4-BE49-F238E27FC236}">
                  <a16:creationId xmlns:a16="http://schemas.microsoft.com/office/drawing/2014/main" id="{5CA80213-3E37-458C-934D-CC40044F0D93}"/>
                </a:ext>
              </a:extLst>
            </xdr:cNvPr>
            <xdr:cNvPicPr>
              <a:picLocks noChangeAspect="1" noChangeArrowheads="1"/>
              <a:extLst>
                <a:ext uri="{84589F7E-364E-4C9E-8A38-B11213B215E9}">
                  <a14:cameraTool cellRange="Equipe!$G$10" spid="_x0000_s26033"/>
                </a:ext>
              </a:extLst>
            </xdr:cNvPicPr>
          </xdr:nvPicPr>
          <xdr:blipFill>
            <a:blip xmlns:r="http://schemas.openxmlformats.org/officeDocument/2006/relationships" r:embed="rId6"/>
            <a:srcRect/>
            <a:stretch>
              <a:fillRect/>
            </a:stretch>
          </xdr:blipFill>
          <xdr:spPr bwMode="auto">
            <a:xfrm>
              <a:off x="11772900"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6</xdr:row>
          <xdr:rowOff>66675</xdr:rowOff>
        </xdr:from>
        <xdr:to>
          <xdr:col>7</xdr:col>
          <xdr:colOff>1866900</xdr:colOff>
          <xdr:row>6</xdr:row>
          <xdr:rowOff>1714500</xdr:rowOff>
        </xdr:to>
        <xdr:pic>
          <xdr:nvPicPr>
            <xdr:cNvPr id="10" name="Image 9">
              <a:extLst>
                <a:ext uri="{FF2B5EF4-FFF2-40B4-BE49-F238E27FC236}">
                  <a16:creationId xmlns:a16="http://schemas.microsoft.com/office/drawing/2014/main" id="{C748F392-DCB4-49F5-9DCB-926351D0FA93}"/>
                </a:ext>
              </a:extLst>
            </xdr:cNvPr>
            <xdr:cNvPicPr>
              <a:picLocks noChangeAspect="1" noChangeArrowheads="1"/>
              <a:extLst>
                <a:ext uri="{84589F7E-364E-4C9E-8A38-B11213B215E9}">
                  <a14:cameraTool cellRange="Equipe!$H$10" spid="_x0000_s26034"/>
                </a:ext>
              </a:extLst>
            </xdr:cNvPicPr>
          </xdr:nvPicPr>
          <xdr:blipFill>
            <a:blip xmlns:r="http://schemas.openxmlformats.org/officeDocument/2006/relationships" r:embed="rId7"/>
            <a:srcRect/>
            <a:stretch>
              <a:fillRect/>
            </a:stretch>
          </xdr:blipFill>
          <xdr:spPr bwMode="auto">
            <a:xfrm>
              <a:off x="13735050" y="1485900"/>
              <a:ext cx="1800225" cy="16478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1895475</xdr:colOff>
      <xdr:row>8</xdr:row>
      <xdr:rowOff>330201</xdr:rowOff>
    </xdr:from>
    <xdr:to>
      <xdr:col>1</xdr:col>
      <xdr:colOff>865422</xdr:colOff>
      <xdr:row>9</xdr:row>
      <xdr:rowOff>1117601</xdr:rowOff>
    </xdr:to>
    <xdr:pic>
      <xdr:nvPicPr>
        <xdr:cNvPr id="4" name="Image 3">
          <a:extLst>
            <a:ext uri="{FF2B5EF4-FFF2-40B4-BE49-F238E27FC236}">
              <a16:creationId xmlns:a16="http://schemas.microsoft.com/office/drawing/2014/main" id="{1694BE93-92FF-418F-83E1-8B3FFEBC72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5475" y="3416301"/>
          <a:ext cx="925747" cy="123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1590675</xdr:colOff>
      <xdr:row>8</xdr:row>
      <xdr:rowOff>152400</xdr:rowOff>
    </xdr:from>
    <xdr:to>
      <xdr:col>2</xdr:col>
      <xdr:colOff>996950</xdr:colOff>
      <xdr:row>9</xdr:row>
      <xdr:rowOff>1317625</xdr:rowOff>
    </xdr:to>
    <xdr:pic>
      <xdr:nvPicPr>
        <xdr:cNvPr id="5" name="Image 4">
          <a:extLst>
            <a:ext uri="{FF2B5EF4-FFF2-40B4-BE49-F238E27FC236}">
              <a16:creationId xmlns:a16="http://schemas.microsoft.com/office/drawing/2014/main" id="{F055E2EE-0DE2-4535-B2F8-D70E15CC26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6475" y="3238500"/>
          <a:ext cx="120967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1641475</xdr:colOff>
      <xdr:row>8</xdr:row>
      <xdr:rowOff>101600</xdr:rowOff>
    </xdr:from>
    <xdr:to>
      <xdr:col>3</xdr:col>
      <xdr:colOff>1047750</xdr:colOff>
      <xdr:row>9</xdr:row>
      <xdr:rowOff>1266825</xdr:rowOff>
    </xdr:to>
    <xdr:pic>
      <xdr:nvPicPr>
        <xdr:cNvPr id="6" name="Image 5">
          <a:extLst>
            <a:ext uri="{FF2B5EF4-FFF2-40B4-BE49-F238E27FC236}">
              <a16:creationId xmlns:a16="http://schemas.microsoft.com/office/drawing/2014/main" id="{5DEE06BB-0E7C-4EC1-BE5E-F9EDCFE8CE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00675" y="3187700"/>
          <a:ext cx="120967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1603376</xdr:colOff>
      <xdr:row>8</xdr:row>
      <xdr:rowOff>127001</xdr:rowOff>
    </xdr:from>
    <xdr:to>
      <xdr:col>4</xdr:col>
      <xdr:colOff>859336</xdr:colOff>
      <xdr:row>9</xdr:row>
      <xdr:rowOff>1092201</xdr:rowOff>
    </xdr:to>
    <xdr:pic>
      <xdr:nvPicPr>
        <xdr:cNvPr id="7" name="Image 6">
          <a:extLst>
            <a:ext uri="{FF2B5EF4-FFF2-40B4-BE49-F238E27FC236}">
              <a16:creationId xmlns:a16="http://schemas.microsoft.com/office/drawing/2014/main" id="{BBF373F9-95CA-48D2-938C-3B564CC35DA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65976" y="3213101"/>
          <a:ext cx="105936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1539875</xdr:colOff>
      <xdr:row>8</xdr:row>
      <xdr:rowOff>114301</xdr:rowOff>
    </xdr:from>
    <xdr:to>
      <xdr:col>5</xdr:col>
      <xdr:colOff>853098</xdr:colOff>
      <xdr:row>9</xdr:row>
      <xdr:rowOff>1155701</xdr:rowOff>
    </xdr:to>
    <xdr:pic>
      <xdr:nvPicPr>
        <xdr:cNvPr id="8" name="Image 7">
          <a:extLst>
            <a:ext uri="{FF2B5EF4-FFF2-40B4-BE49-F238E27FC236}">
              <a16:creationId xmlns:a16="http://schemas.microsoft.com/office/drawing/2014/main" id="{B442215E-D333-44F1-AE60-C6A7135F564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05875" y="3200401"/>
          <a:ext cx="1116623"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B20"/>
  <sheetViews>
    <sheetView zoomScale="130" zoomScaleNormal="130" workbookViewId="0">
      <selection activeCell="D12" sqref="D12"/>
    </sheetView>
  </sheetViews>
  <sheetFormatPr baseColWidth="10" defaultColWidth="11" defaultRowHeight="13" x14ac:dyDescent="0.2"/>
  <cols>
    <col min="1" max="1" width="27.1640625" style="307" customWidth="1"/>
    <col min="2" max="2" width="19.83203125" style="307" customWidth="1"/>
    <col min="3" max="16384" width="11" style="81"/>
  </cols>
  <sheetData>
    <row r="1" spans="1:2" ht="20" customHeight="1" thickBot="1" x14ac:dyDescent="0.25">
      <c r="A1" s="316" t="s">
        <v>76</v>
      </c>
      <c r="B1" s="317" t="s">
        <v>77</v>
      </c>
    </row>
    <row r="2" spans="1:2" ht="20" customHeight="1" x14ac:dyDescent="0.2">
      <c r="A2" s="318" t="s">
        <v>75</v>
      </c>
      <c r="B2" s="319">
        <v>0</v>
      </c>
    </row>
    <row r="3" spans="1:2" ht="20" customHeight="1" x14ac:dyDescent="0.2">
      <c r="A3" s="320" t="s">
        <v>66</v>
      </c>
      <c r="B3" s="321">
        <v>7</v>
      </c>
    </row>
    <row r="4" spans="1:2" ht="20" customHeight="1" x14ac:dyDescent="0.2">
      <c r="A4" s="320" t="s">
        <v>67</v>
      </c>
      <c r="B4" s="321">
        <v>10</v>
      </c>
    </row>
    <row r="5" spans="1:2" ht="20" customHeight="1" x14ac:dyDescent="0.2">
      <c r="A5" s="320" t="s">
        <v>68</v>
      </c>
      <c r="B5" s="321">
        <v>13</v>
      </c>
    </row>
    <row r="6" spans="1:2" ht="20" customHeight="1" x14ac:dyDescent="0.2">
      <c r="A6" s="320" t="s">
        <v>69</v>
      </c>
      <c r="B6" s="321">
        <v>16</v>
      </c>
    </row>
    <row r="7" spans="1:2" ht="20" customHeight="1" x14ac:dyDescent="0.2">
      <c r="A7" s="322" t="s">
        <v>70</v>
      </c>
      <c r="B7" s="319">
        <v>20</v>
      </c>
    </row>
    <row r="8" spans="1:2" ht="20" customHeight="1" thickBot="1" x14ac:dyDescent="0.25">
      <c r="A8" s="323" t="s">
        <v>170</v>
      </c>
      <c r="B8" s="324" t="s">
        <v>78</v>
      </c>
    </row>
    <row r="9" spans="1:2" ht="20" customHeight="1" thickBot="1" x14ac:dyDescent="0.25">
      <c r="A9" s="325" t="s">
        <v>141</v>
      </c>
      <c r="B9" s="326" t="s">
        <v>78</v>
      </c>
    </row>
    <row r="10" spans="1:2" ht="14" thickBot="1" x14ac:dyDescent="0.25"/>
    <row r="11" spans="1:2" ht="14" thickBot="1" x14ac:dyDescent="0.25">
      <c r="A11" s="316" t="s">
        <v>191</v>
      </c>
      <c r="B11" s="317" t="s">
        <v>192</v>
      </c>
    </row>
    <row r="12" spans="1:2" x14ac:dyDescent="0.2">
      <c r="A12" s="320" t="s">
        <v>142</v>
      </c>
      <c r="B12" s="327">
        <v>0.2</v>
      </c>
    </row>
    <row r="13" spans="1:2" x14ac:dyDescent="0.2">
      <c r="A13" s="320" t="s">
        <v>190</v>
      </c>
      <c r="B13" s="327">
        <v>0.5</v>
      </c>
    </row>
    <row r="14" spans="1:2" x14ac:dyDescent="0.2">
      <c r="A14" s="328" t="s">
        <v>82</v>
      </c>
      <c r="B14" s="329">
        <v>0.3</v>
      </c>
    </row>
    <row r="15" spans="1:2" x14ac:dyDescent="0.2">
      <c r="A15" s="320" t="s">
        <v>143</v>
      </c>
      <c r="B15" s="327">
        <v>0.2</v>
      </c>
    </row>
    <row r="16" spans="1:2" x14ac:dyDescent="0.2">
      <c r="A16" s="320" t="s">
        <v>23</v>
      </c>
      <c r="B16" s="327">
        <v>0.5</v>
      </c>
    </row>
    <row r="17" spans="1:2" x14ac:dyDescent="0.2">
      <c r="A17" s="328" t="s">
        <v>55</v>
      </c>
      <c r="B17" s="329">
        <v>0.3</v>
      </c>
    </row>
    <row r="18" spans="1:2" ht="14" thickBot="1" x14ac:dyDescent="0.25">
      <c r="A18" s="330" t="s">
        <v>99</v>
      </c>
      <c r="B18" s="331">
        <v>1</v>
      </c>
    </row>
    <row r="19" spans="1:2" ht="14" thickBot="1" x14ac:dyDescent="0.25"/>
    <row r="20" spans="1:2" ht="14" thickBot="1" x14ac:dyDescent="0.25">
      <c r="A20" s="332" t="s">
        <v>194</v>
      </c>
      <c r="B20" s="333">
        <v>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L94"/>
  <sheetViews>
    <sheetView topLeftCell="A15" zoomScaleNormal="100" zoomScalePageLayoutView="75" workbookViewId="0">
      <selection activeCell="F28" sqref="F28"/>
    </sheetView>
  </sheetViews>
  <sheetFormatPr baseColWidth="10" defaultColWidth="10.83203125" defaultRowHeight="35" customHeight="1" x14ac:dyDescent="0.2"/>
  <cols>
    <col min="1" max="3" width="50.6640625" style="25" customWidth="1"/>
    <col min="4" max="9" width="3.6640625" style="25" customWidth="1"/>
    <col min="10" max="10" width="3.6640625" style="25" hidden="1" customWidth="1"/>
    <col min="11" max="11" width="20.6640625" style="27" customWidth="1"/>
    <col min="12" max="12" width="12.33203125" style="44" bestFit="1" customWidth="1"/>
    <col min="13" max="16384" width="10.83203125" style="25"/>
  </cols>
  <sheetData>
    <row r="1" spans="1:12" ht="35" customHeight="1" thickBot="1" x14ac:dyDescent="0.25">
      <c r="A1" s="497" t="s">
        <v>63</v>
      </c>
      <c r="B1" s="498"/>
      <c r="C1" s="498"/>
      <c r="D1" s="498"/>
      <c r="E1" s="498"/>
      <c r="F1" s="498"/>
      <c r="G1" s="498"/>
      <c r="H1" s="498"/>
      <c r="I1" s="498"/>
      <c r="J1" s="498"/>
      <c r="K1" s="499"/>
    </row>
    <row r="2" spans="1:12" ht="16" x14ac:dyDescent="0.2">
      <c r="A2" s="491"/>
      <c r="B2" s="494" t="s">
        <v>5</v>
      </c>
      <c r="C2" s="501" t="s">
        <v>2</v>
      </c>
      <c r="D2" s="456" t="s">
        <v>3</v>
      </c>
      <c r="E2" s="457"/>
      <c r="F2" s="457"/>
      <c r="G2" s="457"/>
      <c r="H2" s="457"/>
      <c r="I2" s="457"/>
      <c r="J2" s="458"/>
      <c r="K2" s="466" t="s">
        <v>4</v>
      </c>
    </row>
    <row r="3" spans="1:12" s="43" customFormat="1" ht="64" thickBot="1" x14ac:dyDescent="0.25">
      <c r="A3" s="492"/>
      <c r="B3" s="495"/>
      <c r="C3" s="464"/>
      <c r="D3" s="28" t="str">
        <f>Configuration!A2</f>
        <v>Non Acquis</v>
      </c>
      <c r="E3" s="29" t="str">
        <f>Configuration!A3</f>
        <v>Loin</v>
      </c>
      <c r="F3" s="28" t="str">
        <f>Configuration!A4</f>
        <v>Proche</v>
      </c>
      <c r="G3" s="30" t="str">
        <f>Configuration!A5</f>
        <v>Très proche</v>
      </c>
      <c r="H3" s="28" t="str">
        <f>Configuration!A6</f>
        <v>Attendu</v>
      </c>
      <c r="I3" s="30" t="str">
        <f>Configuration!A7</f>
        <v>Au-delà</v>
      </c>
      <c r="J3" s="68" t="str">
        <f>Configuration!A9</f>
        <v>Pas d'objet</v>
      </c>
      <c r="K3" s="500"/>
      <c r="L3" s="44"/>
    </row>
    <row r="4" spans="1:12" ht="25" customHeight="1" thickBot="1" x14ac:dyDescent="0.25">
      <c r="A4" s="122" t="s">
        <v>0</v>
      </c>
      <c r="B4" s="488" t="s">
        <v>292</v>
      </c>
      <c r="C4" s="266"/>
      <c r="D4" s="248"/>
      <c r="E4" s="249"/>
      <c r="F4" s="248"/>
      <c r="G4" s="248"/>
      <c r="H4" s="248" t="s">
        <v>261</v>
      </c>
      <c r="I4" s="248"/>
      <c r="J4" s="250"/>
      <c r="K4" s="202" t="str">
        <f>'Vue d''ensemble'!$D$4</f>
        <v>ADAM Cyrille</v>
      </c>
      <c r="L4" s="44" t="str">
        <f>IF(NOT(ISBLANK(J4)),$J$3,IF(NOT(ISBLANK(I4)),$I$3,IF(NOT(ISBLANK(H4)),$H$3,IF(NOT(ISBLANK(G4)),$G$3,IF(NOT(ISBLANK(F4)),$F$3,IF(NOT(ISBLANK(E4)),$E$3,IF(NOT(ISBLANK(D4)),D$3,Configuration!$A$8)))))))</f>
        <v>Attendu</v>
      </c>
    </row>
    <row r="5" spans="1:12" ht="25" customHeight="1" x14ac:dyDescent="0.2">
      <c r="A5" s="422" t="s">
        <v>158</v>
      </c>
      <c r="B5" s="489"/>
      <c r="C5" s="267"/>
      <c r="D5" s="251"/>
      <c r="E5" s="252"/>
      <c r="F5" s="251"/>
      <c r="G5" s="251"/>
      <c r="H5" s="251" t="s">
        <v>261</v>
      </c>
      <c r="I5" s="251"/>
      <c r="J5" s="253"/>
      <c r="K5" s="203" t="str">
        <f>'Vue d''ensemble'!$E$4</f>
        <v>CARON Vincent</v>
      </c>
      <c r="L5" s="44" t="str">
        <f>IF(NOT(ISBLANK(J5)),$J$3,IF(NOT(ISBLANK(I5)),$I$3,IF(NOT(ISBLANK(H5)),$H$3,IF(NOT(ISBLANK(G5)),$G$3,IF(NOT(ISBLANK(F5)),$F$3,IF(NOT(ISBLANK(E5)),$E$3,IF(NOT(ISBLANK(D5)),D$3,Configuration!$A$8)))))))</f>
        <v>Attendu</v>
      </c>
    </row>
    <row r="6" spans="1:12" ht="25" customHeight="1" x14ac:dyDescent="0.2">
      <c r="A6" s="422"/>
      <c r="B6" s="489"/>
      <c r="C6" s="267"/>
      <c r="D6" s="251"/>
      <c r="E6" s="252"/>
      <c r="F6" s="251"/>
      <c r="G6" s="251"/>
      <c r="H6" s="251" t="s">
        <v>261</v>
      </c>
      <c r="I6" s="251"/>
      <c r="J6" s="253"/>
      <c r="K6" s="203" t="str">
        <f>'Vue d''ensemble'!$F$4</f>
        <v>DAIBISARAM Alan</v>
      </c>
      <c r="L6" s="44" t="str">
        <f>IF(NOT(ISBLANK(J6)),$J$3,IF(NOT(ISBLANK(I6)),$I$3,IF(NOT(ISBLANK(H6)),$H$3,IF(NOT(ISBLANK(G6)),$G$3,IF(NOT(ISBLANK(F6)),$F$3,IF(NOT(ISBLANK(E6)),$E$3,IF(NOT(ISBLANK(D6)),D$3,Configuration!$A$8)))))))</f>
        <v>Attendu</v>
      </c>
    </row>
    <row r="7" spans="1:12" ht="25" customHeight="1" x14ac:dyDescent="0.2">
      <c r="A7" s="422"/>
      <c r="B7" s="489"/>
      <c r="C7" s="267"/>
      <c r="D7" s="251"/>
      <c r="E7" s="252"/>
      <c r="F7" s="251"/>
      <c r="G7" s="251"/>
      <c r="H7" s="251" t="s">
        <v>261</v>
      </c>
      <c r="I7" s="251"/>
      <c r="J7" s="253"/>
      <c r="K7" s="203" t="str">
        <f>'Vue d''ensemble'!$G$4</f>
        <v>GARNIER Louis-François</v>
      </c>
      <c r="L7" s="44" t="str">
        <f>IF(NOT(ISBLANK(J7)),$J$3,IF(NOT(ISBLANK(I7)),$I$3,IF(NOT(ISBLANK(H7)),$H$3,IF(NOT(ISBLANK(G7)),$G$3,IF(NOT(ISBLANK(F7)),$F$3,IF(NOT(ISBLANK(E7)),$E$3,IF(NOT(ISBLANK(D7)),D$3,Configuration!$A$8)))))))</f>
        <v>Attendu</v>
      </c>
    </row>
    <row r="8" spans="1:12" ht="25" customHeight="1" x14ac:dyDescent="0.2">
      <c r="A8" s="422"/>
      <c r="B8" s="489"/>
      <c r="C8" s="267"/>
      <c r="D8" s="251"/>
      <c r="E8" s="252"/>
      <c r="F8" s="251"/>
      <c r="G8" s="251"/>
      <c r="H8" s="251" t="s">
        <v>261</v>
      </c>
      <c r="I8" s="251"/>
      <c r="J8" s="253"/>
      <c r="K8" s="203" t="str">
        <f>'Vue d''ensemble'!$H$4</f>
        <v>HARRATI Mohsine</v>
      </c>
      <c r="L8" s="44" t="str">
        <f>IF(NOT(ISBLANK(J8)),$J$3,IF(NOT(ISBLANK(I8)),$I$3,IF(NOT(ISBLANK(H8)),$H$3,IF(NOT(ISBLANK(G8)),$G$3,IF(NOT(ISBLANK(F8)),$F$3,IF(NOT(ISBLANK(E8)),$E$3,IF(NOT(ISBLANK(D8)),D$3,Configuration!$A$8)))))))</f>
        <v>Attendu</v>
      </c>
    </row>
    <row r="9" spans="1:12" ht="25" customHeight="1" x14ac:dyDescent="0.2">
      <c r="A9" s="422"/>
      <c r="B9" s="489"/>
      <c r="C9" s="267"/>
      <c r="D9" s="251"/>
      <c r="E9" s="252"/>
      <c r="F9" s="251"/>
      <c r="G9" s="251"/>
      <c r="H9" s="251"/>
      <c r="I9" s="251"/>
      <c r="J9" s="253"/>
      <c r="K9" s="203" t="str">
        <f>'Vue d''ensemble'!$I$4</f>
        <v>- -</v>
      </c>
      <c r="L9" s="44" t="str">
        <f>IF(NOT(ISBLANK(J9)),$J$3,IF(NOT(ISBLANK(I9)),$I$3,IF(NOT(ISBLANK(H9)),$H$3,IF(NOT(ISBLANK(G9)),$G$3,IF(NOT(ISBLANK(F9)),$F$3,IF(NOT(ISBLANK(E9)),$E$3,IF(NOT(ISBLANK(D9)),D$3,Configuration!$A$8)))))))</f>
        <v>Évaluation manquante</v>
      </c>
    </row>
    <row r="10" spans="1:12" ht="25" customHeight="1" thickBot="1" x14ac:dyDescent="0.25">
      <c r="A10" s="422"/>
      <c r="B10" s="489"/>
      <c r="C10" s="267"/>
      <c r="D10" s="251"/>
      <c r="E10" s="252"/>
      <c r="F10" s="251"/>
      <c r="G10" s="251"/>
      <c r="H10" s="251"/>
      <c r="I10" s="251"/>
      <c r="J10" s="256"/>
      <c r="K10" s="204" t="str">
        <f>'Vue d''ensemble'!$J$4</f>
        <v>- -</v>
      </c>
      <c r="L10" s="44" t="str">
        <f>IF(NOT(ISBLANK(J10)),$J$3,IF(NOT(ISBLANK(I10)),$I$3,IF(NOT(ISBLANK(H10)),$H$3,IF(NOT(ISBLANK(G10)),$G$3,IF(NOT(ISBLANK(F10)),$F$3,IF(NOT(ISBLANK(E10)),$E$3,IF(NOT(ISBLANK(D10)),D$3,Configuration!$A$8)))))))</f>
        <v>Évaluation manquante</v>
      </c>
    </row>
    <row r="11" spans="1:12" ht="25" customHeight="1" thickBot="1" x14ac:dyDescent="0.25">
      <c r="A11" s="122" t="s">
        <v>1</v>
      </c>
      <c r="B11" s="488" t="s">
        <v>293</v>
      </c>
      <c r="C11" s="266"/>
      <c r="D11" s="248"/>
      <c r="E11" s="249"/>
      <c r="F11" s="248"/>
      <c r="G11" s="248"/>
      <c r="H11" s="248"/>
      <c r="I11" s="248"/>
      <c r="J11" s="253"/>
      <c r="K11" s="202" t="str">
        <f>'Vue d''ensemble'!$D$4</f>
        <v>ADAM Cyrille</v>
      </c>
      <c r="L11" s="44" t="str">
        <f>IF(NOT(ISBLANK(J11)),$J$3,IF(NOT(ISBLANK(I11)),$I$3,IF(NOT(ISBLANK(H11)),$H$3,IF(NOT(ISBLANK(G11)),$G$3,IF(NOT(ISBLANK(F11)),$F$3,IF(NOT(ISBLANK(E11)),$E$3,IF(NOT(ISBLANK(D11)),D$3,Configuration!$A$8)))))))</f>
        <v>Évaluation manquante</v>
      </c>
    </row>
    <row r="12" spans="1:12" ht="25" customHeight="1" x14ac:dyDescent="0.2">
      <c r="A12" s="422" t="s">
        <v>159</v>
      </c>
      <c r="B12" s="489"/>
      <c r="C12" s="267"/>
      <c r="D12" s="251"/>
      <c r="E12" s="252"/>
      <c r="F12" s="251"/>
      <c r="G12" s="251"/>
      <c r="H12" s="251"/>
      <c r="I12" s="251"/>
      <c r="J12" s="253"/>
      <c r="K12" s="203" t="str">
        <f>'Vue d''ensemble'!$E$4</f>
        <v>CARON Vincent</v>
      </c>
      <c r="L12" s="44" t="str">
        <f>IF(NOT(ISBLANK(J12)),$J$3,IF(NOT(ISBLANK(I12)),$I$3,IF(NOT(ISBLANK(H12)),$H$3,IF(NOT(ISBLANK(G12)),$G$3,IF(NOT(ISBLANK(F12)),$F$3,IF(NOT(ISBLANK(E12)),$E$3,IF(NOT(ISBLANK(D12)),D$3,Configuration!$A$8)))))))</f>
        <v>Évaluation manquante</v>
      </c>
    </row>
    <row r="13" spans="1:12" ht="25" customHeight="1" x14ac:dyDescent="0.2">
      <c r="A13" s="453"/>
      <c r="B13" s="489"/>
      <c r="C13" s="267"/>
      <c r="D13" s="251"/>
      <c r="E13" s="252"/>
      <c r="F13" s="251"/>
      <c r="G13" s="251"/>
      <c r="H13" s="251"/>
      <c r="I13" s="251"/>
      <c r="J13" s="253"/>
      <c r="K13" s="203" t="str">
        <f>'Vue d''ensemble'!$F$4</f>
        <v>DAIBISARAM Alan</v>
      </c>
      <c r="L13" s="44" t="str">
        <f>IF(NOT(ISBLANK(J13)),$J$3,IF(NOT(ISBLANK(I13)),$I$3,IF(NOT(ISBLANK(H13)),$H$3,IF(NOT(ISBLANK(G13)),$G$3,IF(NOT(ISBLANK(F13)),$F$3,IF(NOT(ISBLANK(E13)),$E$3,IF(NOT(ISBLANK(D13)),D$3,Configuration!$A$8)))))))</f>
        <v>Évaluation manquante</v>
      </c>
    </row>
    <row r="14" spans="1:12" ht="25" customHeight="1" x14ac:dyDescent="0.2">
      <c r="A14" s="453"/>
      <c r="B14" s="489"/>
      <c r="C14" s="267"/>
      <c r="D14" s="251"/>
      <c r="E14" s="252"/>
      <c r="F14" s="251"/>
      <c r="G14" s="251"/>
      <c r="H14" s="251"/>
      <c r="I14" s="251"/>
      <c r="J14" s="253"/>
      <c r="K14" s="203" t="str">
        <f>'Vue d''ensemble'!$G$4</f>
        <v>GARNIER Louis-François</v>
      </c>
      <c r="L14" s="44" t="str">
        <f>IF(NOT(ISBLANK(J14)),$J$3,IF(NOT(ISBLANK(I14)),$I$3,IF(NOT(ISBLANK(H14)),$H$3,IF(NOT(ISBLANK(G14)),$G$3,IF(NOT(ISBLANK(F14)),$F$3,IF(NOT(ISBLANK(E14)),$E$3,IF(NOT(ISBLANK(D14)),D$3,Configuration!$A$8)))))))</f>
        <v>Évaluation manquante</v>
      </c>
    </row>
    <row r="15" spans="1:12" ht="25" customHeight="1" x14ac:dyDescent="0.2">
      <c r="A15" s="453"/>
      <c r="B15" s="489"/>
      <c r="C15" s="267"/>
      <c r="D15" s="251"/>
      <c r="E15" s="252"/>
      <c r="F15" s="251"/>
      <c r="G15" s="251"/>
      <c r="H15" s="251"/>
      <c r="I15" s="251"/>
      <c r="J15" s="253"/>
      <c r="K15" s="203" t="str">
        <f>'Vue d''ensemble'!$H$4</f>
        <v>HARRATI Mohsine</v>
      </c>
      <c r="L15" s="44" t="str">
        <f>IF(NOT(ISBLANK(J15)),$J$3,IF(NOT(ISBLANK(I15)),$I$3,IF(NOT(ISBLANK(H15)),$H$3,IF(NOT(ISBLANK(G15)),$G$3,IF(NOT(ISBLANK(F15)),$F$3,IF(NOT(ISBLANK(E15)),$E$3,IF(NOT(ISBLANK(D15)),D$3,Configuration!$A$8)))))))</f>
        <v>Évaluation manquante</v>
      </c>
    </row>
    <row r="16" spans="1:12" ht="25" customHeight="1" x14ac:dyDescent="0.2">
      <c r="A16" s="453"/>
      <c r="B16" s="489"/>
      <c r="C16" s="267"/>
      <c r="D16" s="251"/>
      <c r="E16" s="252"/>
      <c r="F16" s="251"/>
      <c r="G16" s="251"/>
      <c r="H16" s="251"/>
      <c r="I16" s="251"/>
      <c r="J16" s="253"/>
      <c r="K16" s="203" t="str">
        <f>'Vue d''ensemble'!$I$4</f>
        <v>- -</v>
      </c>
      <c r="L16" s="44" t="str">
        <f>IF(NOT(ISBLANK(J16)),$J$3,IF(NOT(ISBLANK(I16)),$I$3,IF(NOT(ISBLANK(H16)),$H$3,IF(NOT(ISBLANK(G16)),$G$3,IF(NOT(ISBLANK(F16)),$F$3,IF(NOT(ISBLANK(E16)),$E$3,IF(NOT(ISBLANK(D16)),D$3,Configuration!$A$8)))))))</f>
        <v>Évaluation manquante</v>
      </c>
    </row>
    <row r="17" spans="1:12" ht="25" customHeight="1" thickBot="1" x14ac:dyDescent="0.25">
      <c r="A17" s="453"/>
      <c r="B17" s="489"/>
      <c r="C17" s="267"/>
      <c r="D17" s="251"/>
      <c r="E17" s="252"/>
      <c r="F17" s="251"/>
      <c r="G17" s="251"/>
      <c r="H17" s="251"/>
      <c r="I17" s="251"/>
      <c r="J17" s="256"/>
      <c r="K17" s="204" t="str">
        <f>'Vue d''ensemble'!$J$4</f>
        <v>- -</v>
      </c>
      <c r="L17" s="44" t="str">
        <f>IF(NOT(ISBLANK(J17)),$J$3,IF(NOT(ISBLANK(I17)),$I$3,IF(NOT(ISBLANK(H17)),$H$3,IF(NOT(ISBLANK(G17)),$G$3,IF(NOT(ISBLANK(F17)),$F$3,IF(NOT(ISBLANK(E17)),$E$3,IF(NOT(ISBLANK(D17)),D$3,Configuration!$A$8)))))))</f>
        <v>Évaluation manquante</v>
      </c>
    </row>
    <row r="18" spans="1:12" ht="25" customHeight="1" thickBot="1" x14ac:dyDescent="0.25">
      <c r="A18" s="122" t="s">
        <v>21</v>
      </c>
      <c r="B18" s="488" t="s">
        <v>307</v>
      </c>
      <c r="C18" s="266" t="s">
        <v>302</v>
      </c>
      <c r="D18" s="248"/>
      <c r="E18" s="249" t="s">
        <v>261</v>
      </c>
      <c r="F18" s="248" t="s">
        <v>261</v>
      </c>
      <c r="G18" s="248"/>
      <c r="H18" s="248"/>
      <c r="I18" s="248"/>
      <c r="J18" s="253"/>
      <c r="K18" s="202" t="str">
        <f>'Vue d''ensemble'!$D$4</f>
        <v>ADAM Cyrille</v>
      </c>
      <c r="L18" s="44" t="str">
        <f>IF(NOT(ISBLANK(J18)),$J$3,IF(NOT(ISBLANK(I18)),$I$3,IF(NOT(ISBLANK(H18)),$H$3,IF(NOT(ISBLANK(G18)),$G$3,IF(NOT(ISBLANK(F18)),$F$3,IF(NOT(ISBLANK(E18)),$E$3,IF(NOT(ISBLANK(D18)),D$3,Configuration!$A$8)))))))</f>
        <v>Proche</v>
      </c>
    </row>
    <row r="19" spans="1:12" ht="25" customHeight="1" x14ac:dyDescent="0.2">
      <c r="A19" s="422" t="s">
        <v>160</v>
      </c>
      <c r="B19" s="489"/>
      <c r="C19" s="267" t="s">
        <v>305</v>
      </c>
      <c r="D19" s="251"/>
      <c r="E19" s="252" t="s">
        <v>261</v>
      </c>
      <c r="F19" s="251" t="s">
        <v>261</v>
      </c>
      <c r="G19" s="251"/>
      <c r="H19" s="251"/>
      <c r="I19" s="251"/>
      <c r="J19" s="253"/>
      <c r="K19" s="203" t="str">
        <f>'Vue d''ensemble'!$E$4</f>
        <v>CARON Vincent</v>
      </c>
      <c r="L19" s="44" t="str">
        <f>IF(NOT(ISBLANK(J19)),$J$3,IF(NOT(ISBLANK(I19)),$I$3,IF(NOT(ISBLANK(H19)),$H$3,IF(NOT(ISBLANK(G19)),$G$3,IF(NOT(ISBLANK(F19)),$F$3,IF(NOT(ISBLANK(E19)),$E$3,IF(NOT(ISBLANK(D19)),D$3,Configuration!$A$8)))))))</f>
        <v>Proche</v>
      </c>
    </row>
    <row r="20" spans="1:12" ht="25" customHeight="1" x14ac:dyDescent="0.2">
      <c r="A20" s="453"/>
      <c r="B20" s="489"/>
      <c r="C20" s="267" t="s">
        <v>309</v>
      </c>
      <c r="D20" s="251"/>
      <c r="E20" s="252" t="s">
        <v>261</v>
      </c>
      <c r="F20" s="251" t="s">
        <v>261</v>
      </c>
      <c r="G20" s="251"/>
      <c r="H20" s="251"/>
      <c r="I20" s="251"/>
      <c r="J20" s="253"/>
      <c r="K20" s="203" t="str">
        <f>'Vue d''ensemble'!$F$4</f>
        <v>DAIBISARAM Alan</v>
      </c>
      <c r="L20" s="44" t="str">
        <f>IF(NOT(ISBLANK(J20)),$J$3,IF(NOT(ISBLANK(I20)),$I$3,IF(NOT(ISBLANK(H20)),$H$3,IF(NOT(ISBLANK(G20)),$G$3,IF(NOT(ISBLANK(F20)),$F$3,IF(NOT(ISBLANK(E20)),$E$3,IF(NOT(ISBLANK(D20)),D$3,Configuration!$A$8)))))))</f>
        <v>Proche</v>
      </c>
    </row>
    <row r="21" spans="1:12" ht="25" customHeight="1" x14ac:dyDescent="0.2">
      <c r="A21" s="453"/>
      <c r="B21" s="489"/>
      <c r="C21" s="267" t="s">
        <v>312</v>
      </c>
      <c r="D21" s="251"/>
      <c r="E21" s="252" t="s">
        <v>261</v>
      </c>
      <c r="F21" s="251" t="s">
        <v>261</v>
      </c>
      <c r="G21" s="251"/>
      <c r="H21" s="251"/>
      <c r="I21" s="251"/>
      <c r="J21" s="253"/>
      <c r="K21" s="203" t="str">
        <f>'Vue d''ensemble'!$G$4</f>
        <v>GARNIER Louis-François</v>
      </c>
      <c r="L21" s="44" t="str">
        <f>IF(NOT(ISBLANK(J21)),$J$3,IF(NOT(ISBLANK(I21)),$I$3,IF(NOT(ISBLANK(H21)),$H$3,IF(NOT(ISBLANK(G21)),$G$3,IF(NOT(ISBLANK(F21)),$F$3,IF(NOT(ISBLANK(E21)),$E$3,IF(NOT(ISBLANK(D21)),D$3,Configuration!$A$8)))))))</f>
        <v>Proche</v>
      </c>
    </row>
    <row r="22" spans="1:12" ht="25" customHeight="1" x14ac:dyDescent="0.2">
      <c r="A22" s="453"/>
      <c r="B22" s="489"/>
      <c r="C22" s="267" t="s">
        <v>306</v>
      </c>
      <c r="D22" s="251"/>
      <c r="E22" s="252" t="s">
        <v>261</v>
      </c>
      <c r="F22" s="251" t="s">
        <v>261</v>
      </c>
      <c r="G22" s="251"/>
      <c r="H22" s="251"/>
      <c r="I22" s="251"/>
      <c r="J22" s="253"/>
      <c r="K22" s="203" t="str">
        <f>'Vue d''ensemble'!$H$4</f>
        <v>HARRATI Mohsine</v>
      </c>
      <c r="L22" s="44" t="str">
        <f>IF(NOT(ISBLANK(J22)),$J$3,IF(NOT(ISBLANK(I22)),$I$3,IF(NOT(ISBLANK(H22)),$H$3,IF(NOT(ISBLANK(G22)),$G$3,IF(NOT(ISBLANK(F22)),$F$3,IF(NOT(ISBLANK(E22)),$E$3,IF(NOT(ISBLANK(D22)),D$3,Configuration!$A$8)))))))</f>
        <v>Proche</v>
      </c>
    </row>
    <row r="23" spans="1:12" ht="25" customHeight="1" x14ac:dyDescent="0.2">
      <c r="A23" s="453"/>
      <c r="B23" s="489"/>
      <c r="C23" s="267"/>
      <c r="D23" s="251"/>
      <c r="E23" s="252"/>
      <c r="F23" s="251"/>
      <c r="G23" s="251"/>
      <c r="H23" s="251"/>
      <c r="I23" s="251"/>
      <c r="J23" s="253"/>
      <c r="K23" s="203" t="str">
        <f>'Vue d''ensemble'!$I$4</f>
        <v>- -</v>
      </c>
      <c r="L23" s="44" t="str">
        <f>IF(NOT(ISBLANK(J23)),$J$3,IF(NOT(ISBLANK(I23)),$I$3,IF(NOT(ISBLANK(H23)),$H$3,IF(NOT(ISBLANK(G23)),$G$3,IF(NOT(ISBLANK(F23)),$F$3,IF(NOT(ISBLANK(E23)),$E$3,IF(NOT(ISBLANK(D23)),D$3,Configuration!$A$8)))))))</f>
        <v>Évaluation manquante</v>
      </c>
    </row>
    <row r="24" spans="1:12" ht="25" customHeight="1" thickBot="1" x14ac:dyDescent="0.25">
      <c r="A24" s="453"/>
      <c r="B24" s="489"/>
      <c r="C24" s="267"/>
      <c r="D24" s="251"/>
      <c r="E24" s="252"/>
      <c r="F24" s="251"/>
      <c r="G24" s="251"/>
      <c r="H24" s="251"/>
      <c r="I24" s="251"/>
      <c r="J24" s="256"/>
      <c r="K24" s="204" t="str">
        <f>'Vue d''ensemble'!$J$4</f>
        <v>- -</v>
      </c>
      <c r="L24" s="44" t="str">
        <f>IF(NOT(ISBLANK(J24)),$J$3,IF(NOT(ISBLANK(I24)),$I$3,IF(NOT(ISBLANK(H24)),$H$3,IF(NOT(ISBLANK(G24)),$G$3,IF(NOT(ISBLANK(F24)),$F$3,IF(NOT(ISBLANK(E24)),$E$3,IF(NOT(ISBLANK(D24)),D$3,Configuration!$A$8)))))))</f>
        <v>Évaluation manquante</v>
      </c>
    </row>
    <row r="25" spans="1:12" ht="25" customHeight="1" thickBot="1" x14ac:dyDescent="0.25">
      <c r="A25" s="122" t="s">
        <v>19</v>
      </c>
      <c r="B25" s="488"/>
      <c r="C25" s="266" t="s">
        <v>303</v>
      </c>
      <c r="D25" s="248"/>
      <c r="E25" s="249"/>
      <c r="F25" s="248"/>
      <c r="G25" s="248" t="s">
        <v>261</v>
      </c>
      <c r="H25" s="248"/>
      <c r="I25" s="248"/>
      <c r="J25" s="253"/>
      <c r="K25" s="202" t="str">
        <f>'Vue d''ensemble'!$D$4</f>
        <v>ADAM Cyrille</v>
      </c>
      <c r="L25" s="44" t="str">
        <f>IF(NOT(ISBLANK(J25)),$J$3,IF(NOT(ISBLANK(I25)),$I$3,IF(NOT(ISBLANK(H25)),$H$3,IF(NOT(ISBLANK(G25)),$G$3,IF(NOT(ISBLANK(F25)),$F$3,IF(NOT(ISBLANK(E25)),$E$3,IF(NOT(ISBLANK(D25)),D$3,Configuration!$A$8)))))))</f>
        <v>Très proche</v>
      </c>
    </row>
    <row r="26" spans="1:12" ht="25" customHeight="1" x14ac:dyDescent="0.2">
      <c r="A26" s="422" t="s">
        <v>127</v>
      </c>
      <c r="B26" s="489"/>
      <c r="C26" s="372" t="s">
        <v>304</v>
      </c>
      <c r="D26" s="251"/>
      <c r="E26" s="252" t="s">
        <v>261</v>
      </c>
      <c r="F26" s="251"/>
      <c r="G26" s="251"/>
      <c r="H26" s="251"/>
      <c r="I26" s="251"/>
      <c r="J26" s="253"/>
      <c r="K26" s="203" t="str">
        <f>'Vue d''ensemble'!$E$4</f>
        <v>CARON Vincent</v>
      </c>
      <c r="L26" s="44" t="str">
        <f>IF(NOT(ISBLANK(J26)),$J$3,IF(NOT(ISBLANK(I26)),$I$3,IF(NOT(ISBLANK(H26)),$H$3,IF(NOT(ISBLANK(G26)),$G$3,IF(NOT(ISBLANK(F26)),$F$3,IF(NOT(ISBLANK(E26)),$E$3,IF(NOT(ISBLANK(D26)),D$3,Configuration!$A$8)))))))</f>
        <v>Loin</v>
      </c>
    </row>
    <row r="27" spans="1:12" ht="25" customHeight="1" x14ac:dyDescent="0.2">
      <c r="A27" s="453"/>
      <c r="B27" s="489"/>
      <c r="C27" s="372" t="s">
        <v>310</v>
      </c>
      <c r="D27" s="251"/>
      <c r="E27" s="252"/>
      <c r="F27" s="251" t="s">
        <v>261</v>
      </c>
      <c r="G27" s="251"/>
      <c r="H27" s="251"/>
      <c r="I27" s="251"/>
      <c r="J27" s="253"/>
      <c r="K27" s="203" t="str">
        <f>'Vue d''ensemble'!$F$4</f>
        <v>DAIBISARAM Alan</v>
      </c>
      <c r="L27" s="44" t="str">
        <f>IF(NOT(ISBLANK(J27)),$J$3,IF(NOT(ISBLANK(I27)),$I$3,IF(NOT(ISBLANK(H27)),$H$3,IF(NOT(ISBLANK(G27)),$G$3,IF(NOT(ISBLANK(F27)),$F$3,IF(NOT(ISBLANK(E27)),$E$3,IF(NOT(ISBLANK(D27)),D$3,Configuration!$A$8)))))))</f>
        <v>Proche</v>
      </c>
    </row>
    <row r="28" spans="1:12" ht="25" customHeight="1" x14ac:dyDescent="0.2">
      <c r="A28" s="453"/>
      <c r="B28" s="489"/>
      <c r="C28" s="372" t="s">
        <v>313</v>
      </c>
      <c r="D28" s="251"/>
      <c r="E28" s="252"/>
      <c r="F28" s="251"/>
      <c r="G28" s="251"/>
      <c r="H28" s="251" t="s">
        <v>261</v>
      </c>
      <c r="I28" s="251"/>
      <c r="J28" s="253"/>
      <c r="K28" s="203" t="str">
        <f>'Vue d''ensemble'!$G$4</f>
        <v>GARNIER Louis-François</v>
      </c>
      <c r="L28" s="44" t="str">
        <f>IF(NOT(ISBLANK(J28)),$J$3,IF(NOT(ISBLANK(I28)),$I$3,IF(NOT(ISBLANK(H28)),$H$3,IF(NOT(ISBLANK(G28)),$G$3,IF(NOT(ISBLANK(F28)),$F$3,IF(NOT(ISBLANK(E28)),$E$3,IF(NOT(ISBLANK(D28)),D$3,Configuration!$A$8)))))))</f>
        <v>Attendu</v>
      </c>
    </row>
    <row r="29" spans="1:12" ht="25" customHeight="1" x14ac:dyDescent="0.2">
      <c r="A29" s="453"/>
      <c r="B29" s="489"/>
      <c r="C29" s="372" t="s">
        <v>308</v>
      </c>
      <c r="D29" s="251"/>
      <c r="E29" s="252"/>
      <c r="F29" s="251" t="s">
        <v>261</v>
      </c>
      <c r="G29" s="251"/>
      <c r="H29" s="251"/>
      <c r="I29" s="251"/>
      <c r="J29" s="253"/>
      <c r="K29" s="203" t="str">
        <f>'Vue d''ensemble'!$H$4</f>
        <v>HARRATI Mohsine</v>
      </c>
      <c r="L29" s="44" t="str">
        <f>IF(NOT(ISBLANK(J29)),$J$3,IF(NOT(ISBLANK(I29)),$I$3,IF(NOT(ISBLANK(H29)),$H$3,IF(NOT(ISBLANK(G29)),$G$3,IF(NOT(ISBLANK(F29)),$F$3,IF(NOT(ISBLANK(E29)),$E$3,IF(NOT(ISBLANK(D29)),D$3,Configuration!$A$8)))))))</f>
        <v>Proche</v>
      </c>
    </row>
    <row r="30" spans="1:12" ht="25" customHeight="1" x14ac:dyDescent="0.2">
      <c r="A30" s="453"/>
      <c r="B30" s="489"/>
      <c r="C30" s="372"/>
      <c r="D30" s="251"/>
      <c r="E30" s="252"/>
      <c r="F30" s="251"/>
      <c r="G30" s="251"/>
      <c r="H30" s="251"/>
      <c r="I30" s="251"/>
      <c r="J30" s="253"/>
      <c r="K30" s="203" t="str">
        <f>'Vue d''ensemble'!$I$4</f>
        <v>- -</v>
      </c>
      <c r="L30" s="44" t="str">
        <f>IF(NOT(ISBLANK(J30)),$J$3,IF(NOT(ISBLANK(I30)),$I$3,IF(NOT(ISBLANK(H30)),$H$3,IF(NOT(ISBLANK(G30)),$G$3,IF(NOT(ISBLANK(F30)),$F$3,IF(NOT(ISBLANK(E30)),$E$3,IF(NOT(ISBLANK(D30)),D$3,Configuration!$A$8)))))))</f>
        <v>Évaluation manquante</v>
      </c>
    </row>
    <row r="31" spans="1:12" ht="25" customHeight="1" thickBot="1" x14ac:dyDescent="0.25">
      <c r="A31" s="454"/>
      <c r="B31" s="493"/>
      <c r="C31" s="373"/>
      <c r="D31" s="254"/>
      <c r="E31" s="255"/>
      <c r="F31" s="254"/>
      <c r="G31" s="254"/>
      <c r="H31" s="254"/>
      <c r="I31" s="254"/>
      <c r="J31" s="256"/>
      <c r="K31" s="204" t="str">
        <f>'Vue d''ensemble'!$J$4</f>
        <v>- -</v>
      </c>
      <c r="L31" s="44" t="str">
        <f>IF(NOT(ISBLANK(J31)),$J$3,IF(NOT(ISBLANK(I31)),$I$3,IF(NOT(ISBLANK(H31)),$H$3,IF(NOT(ISBLANK(G31)),$G$3,IF(NOT(ISBLANK(F31)),$F$3,IF(NOT(ISBLANK(E31)),$E$3,IF(NOT(ISBLANK(D31)),D$3,Configuration!$A$8)))))))</f>
        <v>Évaluation manquante</v>
      </c>
    </row>
    <row r="32" spans="1:12" ht="25" customHeight="1" thickBot="1" x14ac:dyDescent="0.25">
      <c r="A32" s="122" t="s">
        <v>126</v>
      </c>
      <c r="B32" s="488"/>
      <c r="C32" s="266"/>
      <c r="D32" s="248"/>
      <c r="E32" s="249"/>
      <c r="F32" s="248"/>
      <c r="G32" s="248"/>
      <c r="H32" s="248"/>
      <c r="I32" s="248"/>
      <c r="J32" s="250"/>
      <c r="K32" s="202" t="str">
        <f>'Vue d''ensemble'!$D$4</f>
        <v>ADAM Cyrille</v>
      </c>
      <c r="L32" s="44" t="str">
        <f>IF(NOT(ISBLANK(J32)),$J$3,IF(NOT(ISBLANK(I32)),$I$3,IF(NOT(ISBLANK(H32)),$H$3,IF(NOT(ISBLANK(G32)),$G$3,IF(NOT(ISBLANK(F32)),$F$3,IF(NOT(ISBLANK(E32)),$E$3,IF(NOT(ISBLANK(D32)),D$3,Configuration!$A$8)))))))</f>
        <v>Évaluation manquante</v>
      </c>
    </row>
    <row r="33" spans="1:12" ht="25" customHeight="1" x14ac:dyDescent="0.2">
      <c r="A33" s="453" t="s">
        <v>130</v>
      </c>
      <c r="B33" s="489"/>
      <c r="C33" s="267"/>
      <c r="D33" s="251"/>
      <c r="E33" s="252"/>
      <c r="F33" s="251"/>
      <c r="G33" s="251"/>
      <c r="H33" s="251"/>
      <c r="I33" s="251"/>
      <c r="J33" s="253"/>
      <c r="K33" s="203" t="str">
        <f>'Vue d''ensemble'!$E$4</f>
        <v>CARON Vincent</v>
      </c>
      <c r="L33" s="44" t="str">
        <f>IF(NOT(ISBLANK(J33)),$J$3,IF(NOT(ISBLANK(I33)),$I$3,IF(NOT(ISBLANK(H33)),$H$3,IF(NOT(ISBLANK(G33)),$G$3,IF(NOT(ISBLANK(F33)),$F$3,IF(NOT(ISBLANK(E33)),$E$3,IF(NOT(ISBLANK(D33)),D$3,Configuration!$A$8)))))))</f>
        <v>Évaluation manquante</v>
      </c>
    </row>
    <row r="34" spans="1:12" ht="25" customHeight="1" x14ac:dyDescent="0.2">
      <c r="A34" s="453"/>
      <c r="B34" s="489"/>
      <c r="C34" s="267"/>
      <c r="D34" s="251"/>
      <c r="E34" s="252"/>
      <c r="F34" s="251"/>
      <c r="G34" s="251"/>
      <c r="H34" s="251"/>
      <c r="I34" s="251"/>
      <c r="J34" s="253"/>
      <c r="K34" s="203" t="str">
        <f>'Vue d''ensemble'!$F$4</f>
        <v>DAIBISARAM Alan</v>
      </c>
      <c r="L34" s="44" t="str">
        <f>IF(NOT(ISBLANK(J34)),$J$3,IF(NOT(ISBLANK(I34)),$I$3,IF(NOT(ISBLANK(H34)),$H$3,IF(NOT(ISBLANK(G34)),$G$3,IF(NOT(ISBLANK(F34)),$F$3,IF(NOT(ISBLANK(E34)),$E$3,IF(NOT(ISBLANK(D34)),D$3,Configuration!$A$8)))))))</f>
        <v>Évaluation manquante</v>
      </c>
    </row>
    <row r="35" spans="1:12" ht="25" customHeight="1" x14ac:dyDescent="0.2">
      <c r="A35" s="453"/>
      <c r="B35" s="489"/>
      <c r="C35" s="267"/>
      <c r="D35" s="251"/>
      <c r="E35" s="252"/>
      <c r="F35" s="251"/>
      <c r="G35" s="251"/>
      <c r="H35" s="251"/>
      <c r="I35" s="251"/>
      <c r="J35" s="253"/>
      <c r="K35" s="203" t="str">
        <f>'Vue d''ensemble'!$G$4</f>
        <v>GARNIER Louis-François</v>
      </c>
      <c r="L35" s="44" t="str">
        <f>IF(NOT(ISBLANK(J35)),$J$3,IF(NOT(ISBLANK(I35)),$I$3,IF(NOT(ISBLANK(H35)),$H$3,IF(NOT(ISBLANK(G35)),$G$3,IF(NOT(ISBLANK(F35)),$F$3,IF(NOT(ISBLANK(E35)),$E$3,IF(NOT(ISBLANK(D35)),D$3,Configuration!$A$8)))))))</f>
        <v>Évaluation manquante</v>
      </c>
    </row>
    <row r="36" spans="1:12" ht="25" customHeight="1" x14ac:dyDescent="0.2">
      <c r="A36" s="453"/>
      <c r="B36" s="489"/>
      <c r="C36" s="267"/>
      <c r="D36" s="251"/>
      <c r="E36" s="252"/>
      <c r="F36" s="251"/>
      <c r="G36" s="251"/>
      <c r="H36" s="251"/>
      <c r="I36" s="251"/>
      <c r="J36" s="253"/>
      <c r="K36" s="203" t="str">
        <f>'Vue d''ensemble'!$H$4</f>
        <v>HARRATI Mohsine</v>
      </c>
      <c r="L36" s="44" t="str">
        <f>IF(NOT(ISBLANK(J36)),$J$3,IF(NOT(ISBLANK(I36)),$I$3,IF(NOT(ISBLANK(H36)),$H$3,IF(NOT(ISBLANK(G36)),$G$3,IF(NOT(ISBLANK(F36)),$F$3,IF(NOT(ISBLANK(E36)),$E$3,IF(NOT(ISBLANK(D36)),D$3,Configuration!$A$8)))))))</f>
        <v>Évaluation manquante</v>
      </c>
    </row>
    <row r="37" spans="1:12" ht="25" customHeight="1" x14ac:dyDescent="0.2">
      <c r="A37" s="453"/>
      <c r="B37" s="489"/>
      <c r="C37" s="267"/>
      <c r="D37" s="251"/>
      <c r="E37" s="252"/>
      <c r="F37" s="251"/>
      <c r="G37" s="251"/>
      <c r="H37" s="251"/>
      <c r="I37" s="251"/>
      <c r="J37" s="253"/>
      <c r="K37" s="203" t="str">
        <f>'Vue d''ensemble'!$I$4</f>
        <v>- -</v>
      </c>
      <c r="L37" s="44" t="str">
        <f>IF(NOT(ISBLANK(J37)),$J$3,IF(NOT(ISBLANK(I37)),$I$3,IF(NOT(ISBLANK(H37)),$H$3,IF(NOT(ISBLANK(G37)),$G$3,IF(NOT(ISBLANK(F37)),$F$3,IF(NOT(ISBLANK(E37)),$E$3,IF(NOT(ISBLANK(D37)),D$3,Configuration!$A$8)))))))</f>
        <v>Évaluation manquante</v>
      </c>
    </row>
    <row r="38" spans="1:12" ht="25" customHeight="1" thickBot="1" x14ac:dyDescent="0.25">
      <c r="A38" s="454"/>
      <c r="B38" s="493"/>
      <c r="C38" s="268"/>
      <c r="D38" s="254"/>
      <c r="E38" s="255"/>
      <c r="F38" s="254"/>
      <c r="G38" s="254"/>
      <c r="H38" s="254"/>
      <c r="I38" s="254"/>
      <c r="J38" s="256"/>
      <c r="K38" s="204" t="str">
        <f>'Vue d''ensemble'!$J$4</f>
        <v>- -</v>
      </c>
      <c r="L38" s="44" t="str">
        <f>IF(NOT(ISBLANK(J38)),$J$3,IF(NOT(ISBLANK(I38)),$I$3,IF(NOT(ISBLANK(H38)),$H$3,IF(NOT(ISBLANK(G38)),$G$3,IF(NOT(ISBLANK(F38)),$F$3,IF(NOT(ISBLANK(E38)),$E$3,IF(NOT(ISBLANK(D38)),D$3,Configuration!$A$8)))))))</f>
        <v>Évaluation manquante</v>
      </c>
    </row>
    <row r="39" spans="1:12" ht="25" customHeight="1" thickBot="1" x14ac:dyDescent="0.25">
      <c r="A39" s="211" t="s">
        <v>125</v>
      </c>
      <c r="B39" s="496"/>
      <c r="C39" s="267"/>
      <c r="D39" s="251"/>
      <c r="E39" s="252"/>
      <c r="F39" s="251"/>
      <c r="G39" s="251"/>
      <c r="H39" s="251"/>
      <c r="I39" s="251"/>
      <c r="J39" s="253"/>
      <c r="K39" s="203" t="str">
        <f>'Vue d''ensemble'!$D$4</f>
        <v>ADAM Cyrille</v>
      </c>
      <c r="L39" s="44" t="str">
        <f>IF(NOT(ISBLANK(J39)),$J$3,IF(NOT(ISBLANK(I39)),$I$3,IF(NOT(ISBLANK(H39)),$H$3,IF(NOT(ISBLANK(G39)),$G$3,IF(NOT(ISBLANK(F39)),$F$3,IF(NOT(ISBLANK(E39)),$E$3,IF(NOT(ISBLANK(D39)),D$3,Configuration!$A$8)))))))</f>
        <v>Évaluation manquante</v>
      </c>
    </row>
    <row r="40" spans="1:12" ht="25" customHeight="1" x14ac:dyDescent="0.2">
      <c r="A40" s="453" t="s">
        <v>184</v>
      </c>
      <c r="B40" s="489"/>
      <c r="C40" s="267"/>
      <c r="D40" s="251"/>
      <c r="E40" s="252"/>
      <c r="F40" s="251"/>
      <c r="G40" s="251"/>
      <c r="H40" s="251"/>
      <c r="I40" s="251"/>
      <c r="J40" s="253"/>
      <c r="K40" s="203" t="str">
        <f>'Vue d''ensemble'!$E$4</f>
        <v>CARON Vincent</v>
      </c>
      <c r="L40" s="44" t="str">
        <f>IF(NOT(ISBLANK(J40)),$J$3,IF(NOT(ISBLANK(I40)),$I$3,IF(NOT(ISBLANK(H40)),$H$3,IF(NOT(ISBLANK(G40)),$G$3,IF(NOT(ISBLANK(F40)),$F$3,IF(NOT(ISBLANK(E40)),$E$3,IF(NOT(ISBLANK(D40)),D$3,Configuration!$A$8)))))))</f>
        <v>Évaluation manquante</v>
      </c>
    </row>
    <row r="41" spans="1:12" ht="25" customHeight="1" x14ac:dyDescent="0.2">
      <c r="A41" s="453"/>
      <c r="B41" s="489"/>
      <c r="C41" s="267"/>
      <c r="D41" s="251"/>
      <c r="E41" s="252"/>
      <c r="F41" s="251"/>
      <c r="G41" s="251"/>
      <c r="H41" s="251"/>
      <c r="I41" s="251"/>
      <c r="J41" s="253"/>
      <c r="K41" s="203" t="str">
        <f>'Vue d''ensemble'!$F$4</f>
        <v>DAIBISARAM Alan</v>
      </c>
      <c r="L41" s="44" t="str">
        <f>IF(NOT(ISBLANK(J41)),$J$3,IF(NOT(ISBLANK(I41)),$I$3,IF(NOT(ISBLANK(H41)),$H$3,IF(NOT(ISBLANK(G41)),$G$3,IF(NOT(ISBLANK(F41)),$F$3,IF(NOT(ISBLANK(E41)),$E$3,IF(NOT(ISBLANK(D41)),D$3,Configuration!$A$8)))))))</f>
        <v>Évaluation manquante</v>
      </c>
    </row>
    <row r="42" spans="1:12" ht="25" customHeight="1" x14ac:dyDescent="0.2">
      <c r="A42" s="453"/>
      <c r="B42" s="489"/>
      <c r="C42" s="267"/>
      <c r="D42" s="251"/>
      <c r="E42" s="252"/>
      <c r="F42" s="251"/>
      <c r="G42" s="251"/>
      <c r="H42" s="251"/>
      <c r="I42" s="251"/>
      <c r="J42" s="253"/>
      <c r="K42" s="203" t="str">
        <f>'Vue d''ensemble'!$G$4</f>
        <v>GARNIER Louis-François</v>
      </c>
      <c r="L42" s="44" t="str">
        <f>IF(NOT(ISBLANK(J42)),$J$3,IF(NOT(ISBLANK(I42)),$I$3,IF(NOT(ISBLANK(H42)),$H$3,IF(NOT(ISBLANK(G42)),$G$3,IF(NOT(ISBLANK(F42)),$F$3,IF(NOT(ISBLANK(E42)),$E$3,IF(NOT(ISBLANK(D42)),D$3,Configuration!$A$8)))))))</f>
        <v>Évaluation manquante</v>
      </c>
    </row>
    <row r="43" spans="1:12" ht="25" customHeight="1" x14ac:dyDescent="0.2">
      <c r="A43" s="453"/>
      <c r="B43" s="489"/>
      <c r="C43" s="267"/>
      <c r="D43" s="251"/>
      <c r="E43" s="252"/>
      <c r="F43" s="251"/>
      <c r="G43" s="251"/>
      <c r="H43" s="251"/>
      <c r="I43" s="251"/>
      <c r="J43" s="253"/>
      <c r="K43" s="203" t="str">
        <f>'Vue d''ensemble'!$H$4</f>
        <v>HARRATI Mohsine</v>
      </c>
      <c r="L43" s="44" t="str">
        <f>IF(NOT(ISBLANK(J43)),$J$3,IF(NOT(ISBLANK(I43)),$I$3,IF(NOT(ISBLANK(H43)),$H$3,IF(NOT(ISBLANK(G43)),$G$3,IF(NOT(ISBLANK(F43)),$F$3,IF(NOT(ISBLANK(E43)),$E$3,IF(NOT(ISBLANK(D43)),D$3,Configuration!$A$8)))))))</f>
        <v>Évaluation manquante</v>
      </c>
    </row>
    <row r="44" spans="1:12" ht="25" customHeight="1" x14ac:dyDescent="0.2">
      <c r="A44" s="453"/>
      <c r="B44" s="489"/>
      <c r="C44" s="267"/>
      <c r="D44" s="251"/>
      <c r="E44" s="252"/>
      <c r="F44" s="251"/>
      <c r="G44" s="251"/>
      <c r="H44" s="251"/>
      <c r="I44" s="251"/>
      <c r="J44" s="253"/>
      <c r="K44" s="203" t="str">
        <f>'Vue d''ensemble'!$I$4</f>
        <v>- -</v>
      </c>
      <c r="L44" s="44" t="str">
        <f>IF(NOT(ISBLANK(J44)),$J$3,IF(NOT(ISBLANK(I44)),$I$3,IF(NOT(ISBLANK(H44)),$H$3,IF(NOT(ISBLANK(G44)),$G$3,IF(NOT(ISBLANK(F44)),$F$3,IF(NOT(ISBLANK(E44)),$E$3,IF(NOT(ISBLANK(D44)),D$3,Configuration!$A$8)))))))</f>
        <v>Évaluation manquante</v>
      </c>
    </row>
    <row r="45" spans="1:12" ht="25" customHeight="1" thickBot="1" x14ac:dyDescent="0.25">
      <c r="A45" s="453"/>
      <c r="B45" s="489"/>
      <c r="C45" s="267"/>
      <c r="D45" s="251"/>
      <c r="E45" s="252"/>
      <c r="F45" s="251"/>
      <c r="G45" s="251"/>
      <c r="H45" s="251"/>
      <c r="I45" s="251"/>
      <c r="J45" s="256"/>
      <c r="K45" s="204" t="str">
        <f>'Vue d''ensemble'!$J$4</f>
        <v>- -</v>
      </c>
      <c r="L45" s="44" t="str">
        <f>IF(NOT(ISBLANK(J45)),$J$3,IF(NOT(ISBLANK(I45)),$I$3,IF(NOT(ISBLANK(H45)),$H$3,IF(NOT(ISBLANK(G45)),$G$3,IF(NOT(ISBLANK(F45)),$F$3,IF(NOT(ISBLANK(E45)),$E$3,IF(NOT(ISBLANK(D45)),D$3,Configuration!$A$8)))))))</f>
        <v>Évaluation manquante</v>
      </c>
    </row>
    <row r="46" spans="1:12" ht="25" customHeight="1" thickBot="1" x14ac:dyDescent="0.25">
      <c r="A46" s="122" t="s">
        <v>128</v>
      </c>
      <c r="B46" s="488"/>
      <c r="C46" s="266"/>
      <c r="D46" s="248"/>
      <c r="E46" s="249"/>
      <c r="F46" s="248"/>
      <c r="G46" s="248"/>
      <c r="H46" s="248"/>
      <c r="I46" s="248"/>
      <c r="J46" s="250"/>
      <c r="K46" s="202" t="str">
        <f>'Vue d''ensemble'!$D$4</f>
        <v>ADAM Cyrille</v>
      </c>
      <c r="L46" s="44" t="str">
        <f>IF(NOT(ISBLANK(J46)),$J$3,IF(NOT(ISBLANK(I46)),$I$3,IF(NOT(ISBLANK(H46)),$H$3,IF(NOT(ISBLANK(G46)),$G$3,IF(NOT(ISBLANK(F46)),$F$3,IF(NOT(ISBLANK(E46)),$E$3,IF(NOT(ISBLANK(D46)),D$3,Configuration!$A$8)))))))</f>
        <v>Évaluation manquante</v>
      </c>
    </row>
    <row r="47" spans="1:12" ht="25" customHeight="1" x14ac:dyDescent="0.2">
      <c r="A47" s="453" t="s">
        <v>131</v>
      </c>
      <c r="B47" s="489"/>
      <c r="C47" s="267"/>
      <c r="D47" s="251"/>
      <c r="E47" s="252"/>
      <c r="F47" s="251"/>
      <c r="G47" s="251"/>
      <c r="H47" s="251"/>
      <c r="I47" s="251"/>
      <c r="J47" s="253"/>
      <c r="K47" s="203" t="str">
        <f>'Vue d''ensemble'!$E$4</f>
        <v>CARON Vincent</v>
      </c>
      <c r="L47" s="44" t="str">
        <f>IF(NOT(ISBLANK(J47)),$J$3,IF(NOT(ISBLANK(I47)),$I$3,IF(NOT(ISBLANK(H47)),$H$3,IF(NOT(ISBLANK(G47)),$G$3,IF(NOT(ISBLANK(F47)),$F$3,IF(NOT(ISBLANK(E47)),$E$3,IF(NOT(ISBLANK(D47)),D$3,Configuration!$A$8)))))))</f>
        <v>Évaluation manquante</v>
      </c>
    </row>
    <row r="48" spans="1:12" ht="25" customHeight="1" x14ac:dyDescent="0.2">
      <c r="A48" s="453"/>
      <c r="B48" s="489"/>
      <c r="C48" s="267"/>
      <c r="D48" s="251"/>
      <c r="E48" s="252"/>
      <c r="F48" s="251"/>
      <c r="G48" s="251"/>
      <c r="H48" s="251"/>
      <c r="I48" s="251"/>
      <c r="J48" s="253"/>
      <c r="K48" s="203" t="str">
        <f>'Vue d''ensemble'!$F$4</f>
        <v>DAIBISARAM Alan</v>
      </c>
      <c r="L48" s="44" t="str">
        <f>IF(NOT(ISBLANK(J48)),$J$3,IF(NOT(ISBLANK(I48)),$I$3,IF(NOT(ISBLANK(H48)),$H$3,IF(NOT(ISBLANK(G48)),$G$3,IF(NOT(ISBLANK(F48)),$F$3,IF(NOT(ISBLANK(E48)),$E$3,IF(NOT(ISBLANK(D48)),D$3,Configuration!$A$8)))))))</f>
        <v>Évaluation manquante</v>
      </c>
    </row>
    <row r="49" spans="1:12" ht="25" customHeight="1" x14ac:dyDescent="0.2">
      <c r="A49" s="453"/>
      <c r="B49" s="489"/>
      <c r="C49" s="267"/>
      <c r="D49" s="251"/>
      <c r="E49" s="252"/>
      <c r="F49" s="251"/>
      <c r="G49" s="251"/>
      <c r="H49" s="251"/>
      <c r="I49" s="251"/>
      <c r="J49" s="253"/>
      <c r="K49" s="203" t="str">
        <f>'Vue d''ensemble'!$G$4</f>
        <v>GARNIER Louis-François</v>
      </c>
      <c r="L49" s="44" t="str">
        <f>IF(NOT(ISBLANK(J49)),$J$3,IF(NOT(ISBLANK(I49)),$I$3,IF(NOT(ISBLANK(H49)),$H$3,IF(NOT(ISBLANK(G49)),$G$3,IF(NOT(ISBLANK(F49)),$F$3,IF(NOT(ISBLANK(E49)),$E$3,IF(NOT(ISBLANK(D49)),D$3,Configuration!$A$8)))))))</f>
        <v>Évaluation manquante</v>
      </c>
    </row>
    <row r="50" spans="1:12" ht="25" customHeight="1" x14ac:dyDescent="0.2">
      <c r="A50" s="453"/>
      <c r="B50" s="489"/>
      <c r="C50" s="267"/>
      <c r="D50" s="251"/>
      <c r="E50" s="252"/>
      <c r="F50" s="251"/>
      <c r="G50" s="251"/>
      <c r="H50" s="251"/>
      <c r="I50" s="251"/>
      <c r="J50" s="253"/>
      <c r="K50" s="203" t="str">
        <f>'Vue d''ensemble'!$H$4</f>
        <v>HARRATI Mohsine</v>
      </c>
      <c r="L50" s="44" t="str">
        <f>IF(NOT(ISBLANK(J50)),$J$3,IF(NOT(ISBLANK(I50)),$I$3,IF(NOT(ISBLANK(H50)),$H$3,IF(NOT(ISBLANK(G50)),$G$3,IF(NOT(ISBLANK(F50)),$F$3,IF(NOT(ISBLANK(E50)),$E$3,IF(NOT(ISBLANK(D50)),D$3,Configuration!$A$8)))))))</f>
        <v>Évaluation manquante</v>
      </c>
    </row>
    <row r="51" spans="1:12" ht="25" customHeight="1" x14ac:dyDescent="0.2">
      <c r="A51" s="453"/>
      <c r="B51" s="489"/>
      <c r="C51" s="267"/>
      <c r="D51" s="251"/>
      <c r="E51" s="252"/>
      <c r="F51" s="251"/>
      <c r="G51" s="251"/>
      <c r="H51" s="251"/>
      <c r="I51" s="251"/>
      <c r="J51" s="253"/>
      <c r="K51" s="203" t="str">
        <f>'Vue d''ensemble'!$I$4</f>
        <v>- -</v>
      </c>
      <c r="L51" s="44" t="str">
        <f>IF(NOT(ISBLANK(J51)),$J$3,IF(NOT(ISBLANK(I51)),$I$3,IF(NOT(ISBLANK(H51)),$H$3,IF(NOT(ISBLANK(G51)),$G$3,IF(NOT(ISBLANK(F51)),$F$3,IF(NOT(ISBLANK(E51)),$E$3,IF(NOT(ISBLANK(D51)),D$3,Configuration!$A$8)))))))</f>
        <v>Évaluation manquante</v>
      </c>
    </row>
    <row r="52" spans="1:12" ht="25" customHeight="1" thickBot="1" x14ac:dyDescent="0.25">
      <c r="A52" s="453"/>
      <c r="B52" s="489"/>
      <c r="C52" s="267"/>
      <c r="D52" s="251"/>
      <c r="E52" s="252"/>
      <c r="F52" s="251"/>
      <c r="G52" s="251"/>
      <c r="H52" s="251"/>
      <c r="I52" s="251"/>
      <c r="J52" s="256"/>
      <c r="K52" s="204" t="str">
        <f>'Vue d''ensemble'!$J$4</f>
        <v>- -</v>
      </c>
      <c r="L52" s="44" t="str">
        <f>IF(NOT(ISBLANK(J52)),$J$3,IF(NOT(ISBLANK(I52)),$I$3,IF(NOT(ISBLANK(H52)),$H$3,IF(NOT(ISBLANK(G52)),$G$3,IF(NOT(ISBLANK(F52)),$F$3,IF(NOT(ISBLANK(E52)),$E$3,IF(NOT(ISBLANK(D52)),D$3,Configuration!$A$8)))))))</f>
        <v>Évaluation manquante</v>
      </c>
    </row>
    <row r="53" spans="1:12" ht="25" customHeight="1" thickBot="1" x14ac:dyDescent="0.25">
      <c r="A53" s="122" t="s">
        <v>135</v>
      </c>
      <c r="B53" s="488"/>
      <c r="C53" s="266"/>
      <c r="D53" s="248"/>
      <c r="E53" s="249"/>
      <c r="F53" s="248"/>
      <c r="G53" s="248"/>
      <c r="H53" s="248"/>
      <c r="I53" s="248"/>
      <c r="J53" s="253"/>
      <c r="K53" s="202" t="str">
        <f>'Vue d''ensemble'!$D$4</f>
        <v>ADAM Cyrille</v>
      </c>
      <c r="L53" s="44" t="str">
        <f>IF(NOT(ISBLANK(J53)),$J$3,IF(NOT(ISBLANK(I53)),$I$3,IF(NOT(ISBLANK(H53)),$H$3,IF(NOT(ISBLANK(G53)),$G$3,IF(NOT(ISBLANK(F53)),$F$3,IF(NOT(ISBLANK(E53)),$E$3,IF(NOT(ISBLANK(D53)),D$3,Configuration!$A$8)))))))</f>
        <v>Évaluation manquante</v>
      </c>
    </row>
    <row r="54" spans="1:12" ht="25" customHeight="1" x14ac:dyDescent="0.2">
      <c r="A54" s="422" t="s">
        <v>185</v>
      </c>
      <c r="B54" s="489"/>
      <c r="C54" s="267"/>
      <c r="D54" s="251"/>
      <c r="E54" s="252"/>
      <c r="F54" s="251"/>
      <c r="G54" s="251"/>
      <c r="H54" s="251"/>
      <c r="I54" s="251"/>
      <c r="J54" s="253"/>
      <c r="K54" s="203" t="str">
        <f>'Vue d''ensemble'!$E$4</f>
        <v>CARON Vincent</v>
      </c>
      <c r="L54" s="44" t="str">
        <f>IF(NOT(ISBLANK(J54)),$J$3,IF(NOT(ISBLANK(I54)),$I$3,IF(NOT(ISBLANK(H54)),$H$3,IF(NOT(ISBLANK(G54)),$G$3,IF(NOT(ISBLANK(F54)),$F$3,IF(NOT(ISBLANK(E54)),$E$3,IF(NOT(ISBLANK(D54)),D$3,Configuration!$A$8)))))))</f>
        <v>Évaluation manquante</v>
      </c>
    </row>
    <row r="55" spans="1:12" ht="25" customHeight="1" x14ac:dyDescent="0.2">
      <c r="A55" s="453"/>
      <c r="B55" s="489"/>
      <c r="C55" s="267"/>
      <c r="D55" s="251"/>
      <c r="E55" s="252"/>
      <c r="F55" s="251"/>
      <c r="G55" s="251"/>
      <c r="H55" s="251"/>
      <c r="I55" s="251"/>
      <c r="J55" s="253"/>
      <c r="K55" s="203" t="str">
        <f>'Vue d''ensemble'!$F$4</f>
        <v>DAIBISARAM Alan</v>
      </c>
      <c r="L55" s="44" t="str">
        <f>IF(NOT(ISBLANK(J55)),$J$3,IF(NOT(ISBLANK(I55)),$I$3,IF(NOT(ISBLANK(H55)),$H$3,IF(NOT(ISBLANK(G55)),$G$3,IF(NOT(ISBLANK(F55)),$F$3,IF(NOT(ISBLANK(E55)),$E$3,IF(NOT(ISBLANK(D55)),D$3,Configuration!$A$8)))))))</f>
        <v>Évaluation manquante</v>
      </c>
    </row>
    <row r="56" spans="1:12" ht="25" customHeight="1" x14ac:dyDescent="0.2">
      <c r="A56" s="453"/>
      <c r="B56" s="489"/>
      <c r="C56" s="267"/>
      <c r="D56" s="251"/>
      <c r="E56" s="252"/>
      <c r="F56" s="251"/>
      <c r="G56" s="251"/>
      <c r="H56" s="251"/>
      <c r="I56" s="251"/>
      <c r="J56" s="253"/>
      <c r="K56" s="203" t="str">
        <f>'Vue d''ensemble'!$G$4</f>
        <v>GARNIER Louis-François</v>
      </c>
      <c r="L56" s="44" t="str">
        <f>IF(NOT(ISBLANK(J56)),$J$3,IF(NOT(ISBLANK(I56)),$I$3,IF(NOT(ISBLANK(H56)),$H$3,IF(NOT(ISBLANK(G56)),$G$3,IF(NOT(ISBLANK(F56)),$F$3,IF(NOT(ISBLANK(E56)),$E$3,IF(NOT(ISBLANK(D56)),D$3,Configuration!$A$8)))))))</f>
        <v>Évaluation manquante</v>
      </c>
    </row>
    <row r="57" spans="1:12" ht="25" customHeight="1" x14ac:dyDescent="0.2">
      <c r="A57" s="453"/>
      <c r="B57" s="489"/>
      <c r="C57" s="267"/>
      <c r="D57" s="251"/>
      <c r="E57" s="252"/>
      <c r="F57" s="251"/>
      <c r="G57" s="251"/>
      <c r="H57" s="251"/>
      <c r="I57" s="251"/>
      <c r="J57" s="253"/>
      <c r="K57" s="203" t="str">
        <f>'Vue d''ensemble'!$H$4</f>
        <v>HARRATI Mohsine</v>
      </c>
      <c r="L57" s="44" t="str">
        <f>IF(NOT(ISBLANK(J57)),$J$3,IF(NOT(ISBLANK(I57)),$I$3,IF(NOT(ISBLANK(H57)),$H$3,IF(NOT(ISBLANK(G57)),$G$3,IF(NOT(ISBLANK(F57)),$F$3,IF(NOT(ISBLANK(E57)),$E$3,IF(NOT(ISBLANK(D57)),D$3,Configuration!$A$8)))))))</f>
        <v>Évaluation manquante</v>
      </c>
    </row>
    <row r="58" spans="1:12" ht="25" customHeight="1" x14ac:dyDescent="0.2">
      <c r="A58" s="453"/>
      <c r="B58" s="489"/>
      <c r="C58" s="267"/>
      <c r="D58" s="251"/>
      <c r="E58" s="252"/>
      <c r="F58" s="251"/>
      <c r="G58" s="251"/>
      <c r="H58" s="251"/>
      <c r="I58" s="251"/>
      <c r="J58" s="253"/>
      <c r="K58" s="203" t="str">
        <f>'Vue d''ensemble'!$I$4</f>
        <v>- -</v>
      </c>
      <c r="L58" s="44" t="str">
        <f>IF(NOT(ISBLANK(J58)),$J$3,IF(NOT(ISBLANK(I58)),$I$3,IF(NOT(ISBLANK(H58)),$H$3,IF(NOT(ISBLANK(G58)),$G$3,IF(NOT(ISBLANK(F58)),$F$3,IF(NOT(ISBLANK(E58)),$E$3,IF(NOT(ISBLANK(D58)),D$3,Configuration!$A$8)))))))</f>
        <v>Évaluation manquante</v>
      </c>
    </row>
    <row r="59" spans="1:12" ht="25" customHeight="1" thickBot="1" x14ac:dyDescent="0.25">
      <c r="A59" s="453"/>
      <c r="B59" s="489"/>
      <c r="C59" s="267"/>
      <c r="D59" s="251"/>
      <c r="E59" s="252"/>
      <c r="F59" s="251"/>
      <c r="G59" s="251"/>
      <c r="H59" s="251"/>
      <c r="I59" s="251"/>
      <c r="J59" s="256"/>
      <c r="K59" s="204" t="str">
        <f>'Vue d''ensemble'!$J$4</f>
        <v>- -</v>
      </c>
      <c r="L59" s="44" t="str">
        <f>IF(NOT(ISBLANK(J59)),$J$3,IF(NOT(ISBLANK(I59)),$I$3,IF(NOT(ISBLANK(H59)),$H$3,IF(NOT(ISBLANK(G59)),$G$3,IF(NOT(ISBLANK(F59)),$F$3,IF(NOT(ISBLANK(E59)),$E$3,IF(NOT(ISBLANK(D59)),D$3,Configuration!$A$8)))))))</f>
        <v>Évaluation manquante</v>
      </c>
    </row>
    <row r="60" spans="1:12" ht="25" customHeight="1" thickBot="1" x14ac:dyDescent="0.25">
      <c r="A60" s="122" t="s">
        <v>129</v>
      </c>
      <c r="B60" s="488"/>
      <c r="C60" s="266"/>
      <c r="D60" s="248"/>
      <c r="E60" s="249"/>
      <c r="F60" s="248"/>
      <c r="G60" s="248"/>
      <c r="H60" s="248"/>
      <c r="I60" s="248"/>
      <c r="J60" s="253"/>
      <c r="K60" s="202" t="str">
        <f>'Vue d''ensemble'!$D$4</f>
        <v>ADAM Cyrille</v>
      </c>
      <c r="L60" s="44" t="str">
        <f>IF(NOT(ISBLANK(J60)),$J$3,IF(NOT(ISBLANK(I60)),$I$3,IF(NOT(ISBLANK(H60)),$H$3,IF(NOT(ISBLANK(G60)),$G$3,IF(NOT(ISBLANK(F60)),$F$3,IF(NOT(ISBLANK(E60)),$E$3,IF(NOT(ISBLANK(D60)),D$3,Configuration!$A$8)))))))</f>
        <v>Évaluation manquante</v>
      </c>
    </row>
    <row r="61" spans="1:12" ht="25" customHeight="1" x14ac:dyDescent="0.2">
      <c r="A61" s="422" t="s">
        <v>132</v>
      </c>
      <c r="B61" s="489"/>
      <c r="C61" s="267"/>
      <c r="D61" s="251"/>
      <c r="E61" s="252"/>
      <c r="F61" s="251"/>
      <c r="G61" s="251"/>
      <c r="H61" s="251"/>
      <c r="I61" s="251"/>
      <c r="J61" s="253"/>
      <c r="K61" s="203" t="str">
        <f>'Vue d''ensemble'!$E$4</f>
        <v>CARON Vincent</v>
      </c>
      <c r="L61" s="44" t="str">
        <f>IF(NOT(ISBLANK(J61)),$J$3,IF(NOT(ISBLANK(I61)),$I$3,IF(NOT(ISBLANK(H61)),$H$3,IF(NOT(ISBLANK(G61)),$G$3,IF(NOT(ISBLANK(F61)),$F$3,IF(NOT(ISBLANK(E61)),$E$3,IF(NOT(ISBLANK(D61)),D$3,Configuration!$A$8)))))))</f>
        <v>Évaluation manquante</v>
      </c>
    </row>
    <row r="62" spans="1:12" ht="25" customHeight="1" x14ac:dyDescent="0.2">
      <c r="A62" s="453"/>
      <c r="B62" s="489"/>
      <c r="C62" s="267"/>
      <c r="D62" s="251"/>
      <c r="E62" s="252"/>
      <c r="F62" s="251"/>
      <c r="G62" s="251"/>
      <c r="H62" s="251"/>
      <c r="I62" s="251"/>
      <c r="J62" s="253"/>
      <c r="K62" s="203" t="str">
        <f>'Vue d''ensemble'!$F$4</f>
        <v>DAIBISARAM Alan</v>
      </c>
      <c r="L62" s="44" t="str">
        <f>IF(NOT(ISBLANK(J62)),$J$3,IF(NOT(ISBLANK(I62)),$I$3,IF(NOT(ISBLANK(H62)),$H$3,IF(NOT(ISBLANK(G62)),$G$3,IF(NOT(ISBLANK(F62)),$F$3,IF(NOT(ISBLANK(E62)),$E$3,IF(NOT(ISBLANK(D62)),D$3,Configuration!$A$8)))))))</f>
        <v>Évaluation manquante</v>
      </c>
    </row>
    <row r="63" spans="1:12" ht="25" customHeight="1" x14ac:dyDescent="0.2">
      <c r="A63" s="453"/>
      <c r="B63" s="489"/>
      <c r="C63" s="267"/>
      <c r="D63" s="251"/>
      <c r="E63" s="252"/>
      <c r="F63" s="251"/>
      <c r="G63" s="251"/>
      <c r="H63" s="251"/>
      <c r="I63" s="251"/>
      <c r="J63" s="253"/>
      <c r="K63" s="203" t="str">
        <f>'Vue d''ensemble'!$G$4</f>
        <v>GARNIER Louis-François</v>
      </c>
      <c r="L63" s="44" t="str">
        <f>IF(NOT(ISBLANK(J63)),$J$3,IF(NOT(ISBLANK(I63)),$I$3,IF(NOT(ISBLANK(H63)),$H$3,IF(NOT(ISBLANK(G63)),$G$3,IF(NOT(ISBLANK(F63)),$F$3,IF(NOT(ISBLANK(E63)),$E$3,IF(NOT(ISBLANK(D63)),D$3,Configuration!$A$8)))))))</f>
        <v>Évaluation manquante</v>
      </c>
    </row>
    <row r="64" spans="1:12" ht="25" customHeight="1" x14ac:dyDescent="0.2">
      <c r="A64" s="453"/>
      <c r="B64" s="489"/>
      <c r="C64" s="267"/>
      <c r="D64" s="251"/>
      <c r="E64" s="252"/>
      <c r="F64" s="251"/>
      <c r="G64" s="251"/>
      <c r="H64" s="251"/>
      <c r="I64" s="251"/>
      <c r="J64" s="253"/>
      <c r="K64" s="203" t="str">
        <f>'Vue d''ensemble'!$H$4</f>
        <v>HARRATI Mohsine</v>
      </c>
      <c r="L64" s="44" t="str">
        <f>IF(NOT(ISBLANK(J64)),$J$3,IF(NOT(ISBLANK(I64)),$I$3,IF(NOT(ISBLANK(H64)),$H$3,IF(NOT(ISBLANK(G64)),$G$3,IF(NOT(ISBLANK(F64)),$F$3,IF(NOT(ISBLANK(E64)),$E$3,IF(NOT(ISBLANK(D64)),D$3,Configuration!$A$8)))))))</f>
        <v>Évaluation manquante</v>
      </c>
    </row>
    <row r="65" spans="1:12" ht="25" customHeight="1" x14ac:dyDescent="0.2">
      <c r="A65" s="453"/>
      <c r="B65" s="489"/>
      <c r="C65" s="267"/>
      <c r="D65" s="251"/>
      <c r="E65" s="252"/>
      <c r="F65" s="251"/>
      <c r="G65" s="251"/>
      <c r="H65" s="251"/>
      <c r="I65" s="251"/>
      <c r="J65" s="253"/>
      <c r="K65" s="203" t="str">
        <f>'Vue d''ensemble'!$I$4</f>
        <v>- -</v>
      </c>
      <c r="L65" s="44" t="str">
        <f>IF(NOT(ISBLANK(J65)),$J$3,IF(NOT(ISBLANK(I65)),$I$3,IF(NOT(ISBLANK(H65)),$H$3,IF(NOT(ISBLANK(G65)),$G$3,IF(NOT(ISBLANK(F65)),$F$3,IF(NOT(ISBLANK(E65)),$E$3,IF(NOT(ISBLANK(D65)),D$3,Configuration!$A$8)))))))</f>
        <v>Évaluation manquante</v>
      </c>
    </row>
    <row r="66" spans="1:12" ht="25" customHeight="1" thickBot="1" x14ac:dyDescent="0.25">
      <c r="A66" s="453"/>
      <c r="B66" s="489"/>
      <c r="C66" s="267"/>
      <c r="D66" s="251"/>
      <c r="E66" s="252"/>
      <c r="F66" s="251"/>
      <c r="G66" s="251"/>
      <c r="H66" s="251"/>
      <c r="I66" s="251"/>
      <c r="J66" s="256"/>
      <c r="K66" s="204" t="str">
        <f>'Vue d''ensemble'!$J$4</f>
        <v>- -</v>
      </c>
      <c r="L66" s="44" t="str">
        <f>IF(NOT(ISBLANK(J66)),$J$3,IF(NOT(ISBLANK(I66)),$I$3,IF(NOT(ISBLANK(H66)),$H$3,IF(NOT(ISBLANK(G66)),$G$3,IF(NOT(ISBLANK(F66)),$F$3,IF(NOT(ISBLANK(E66)),$E$3,IF(NOT(ISBLANK(D66)),D$3,Configuration!$A$8)))))))</f>
        <v>Évaluation manquante</v>
      </c>
    </row>
    <row r="67" spans="1:12" ht="25" customHeight="1" thickBot="1" x14ac:dyDescent="0.25">
      <c r="A67" s="122" t="s">
        <v>124</v>
      </c>
      <c r="B67" s="488"/>
      <c r="C67" s="266"/>
      <c r="D67" s="248"/>
      <c r="E67" s="249"/>
      <c r="F67" s="248"/>
      <c r="G67" s="248"/>
      <c r="H67" s="248"/>
      <c r="I67" s="248"/>
      <c r="J67" s="253"/>
      <c r="K67" s="202" t="str">
        <f>'Vue d''ensemble'!$D$4</f>
        <v>ADAM Cyrille</v>
      </c>
      <c r="L67" s="44" t="str">
        <f>IF(NOT(ISBLANK(J67)),$J$3,IF(NOT(ISBLANK(I67)),$I$3,IF(NOT(ISBLANK(H67)),$H$3,IF(NOT(ISBLANK(G67)),$G$3,IF(NOT(ISBLANK(F67)),$F$3,IF(NOT(ISBLANK(E67)),$E$3,IF(NOT(ISBLANK(D67)),D$3,Configuration!$A$8)))))))</f>
        <v>Évaluation manquante</v>
      </c>
    </row>
    <row r="68" spans="1:12" ht="25" customHeight="1" x14ac:dyDescent="0.2">
      <c r="A68" s="453" t="s">
        <v>165</v>
      </c>
      <c r="B68" s="489"/>
      <c r="C68" s="267"/>
      <c r="D68" s="251"/>
      <c r="E68" s="252"/>
      <c r="F68" s="251"/>
      <c r="G68" s="251"/>
      <c r="H68" s="251"/>
      <c r="I68" s="251"/>
      <c r="J68" s="253"/>
      <c r="K68" s="203" t="str">
        <f>'Vue d''ensemble'!$E$4</f>
        <v>CARON Vincent</v>
      </c>
      <c r="L68" s="44" t="str">
        <f>IF(NOT(ISBLANK(J68)),$J$3,IF(NOT(ISBLANK(I68)),$I$3,IF(NOT(ISBLANK(H68)),$H$3,IF(NOT(ISBLANK(G68)),$G$3,IF(NOT(ISBLANK(F68)),$F$3,IF(NOT(ISBLANK(E68)),$E$3,IF(NOT(ISBLANK(D68)),D$3,Configuration!$A$8)))))))</f>
        <v>Évaluation manquante</v>
      </c>
    </row>
    <row r="69" spans="1:12" ht="25" customHeight="1" x14ac:dyDescent="0.2">
      <c r="A69" s="453"/>
      <c r="B69" s="489"/>
      <c r="C69" s="267"/>
      <c r="D69" s="251"/>
      <c r="E69" s="252"/>
      <c r="F69" s="251"/>
      <c r="G69" s="251"/>
      <c r="H69" s="251"/>
      <c r="I69" s="251"/>
      <c r="J69" s="253"/>
      <c r="K69" s="203" t="str">
        <f>'Vue d''ensemble'!$F$4</f>
        <v>DAIBISARAM Alan</v>
      </c>
      <c r="L69" s="44" t="str">
        <f>IF(NOT(ISBLANK(J69)),$J$3,IF(NOT(ISBLANK(I69)),$I$3,IF(NOT(ISBLANK(H69)),$H$3,IF(NOT(ISBLANK(G69)),$G$3,IF(NOT(ISBLANK(F69)),$F$3,IF(NOT(ISBLANK(E69)),$E$3,IF(NOT(ISBLANK(D69)),D$3,Configuration!$A$8)))))))</f>
        <v>Évaluation manquante</v>
      </c>
    </row>
    <row r="70" spans="1:12" ht="25" customHeight="1" x14ac:dyDescent="0.2">
      <c r="A70" s="453"/>
      <c r="B70" s="489"/>
      <c r="C70" s="267"/>
      <c r="D70" s="251"/>
      <c r="E70" s="252"/>
      <c r="F70" s="251"/>
      <c r="G70" s="251"/>
      <c r="H70" s="251"/>
      <c r="I70" s="251"/>
      <c r="J70" s="253"/>
      <c r="K70" s="203" t="str">
        <f>'Vue d''ensemble'!$G$4</f>
        <v>GARNIER Louis-François</v>
      </c>
      <c r="L70" s="44" t="str">
        <f>IF(NOT(ISBLANK(J70)),$J$3,IF(NOT(ISBLANK(I70)),$I$3,IF(NOT(ISBLANK(H70)),$H$3,IF(NOT(ISBLANK(G70)),$G$3,IF(NOT(ISBLANK(F70)),$F$3,IF(NOT(ISBLANK(E70)),$E$3,IF(NOT(ISBLANK(D70)),D$3,Configuration!$A$8)))))))</f>
        <v>Évaluation manquante</v>
      </c>
    </row>
    <row r="71" spans="1:12" ht="25" customHeight="1" x14ac:dyDescent="0.2">
      <c r="A71" s="453"/>
      <c r="B71" s="489"/>
      <c r="C71" s="267"/>
      <c r="D71" s="251"/>
      <c r="E71" s="252"/>
      <c r="F71" s="251"/>
      <c r="G71" s="251"/>
      <c r="H71" s="251"/>
      <c r="I71" s="251"/>
      <c r="J71" s="253"/>
      <c r="K71" s="203" t="str">
        <f>'Vue d''ensemble'!$H$4</f>
        <v>HARRATI Mohsine</v>
      </c>
      <c r="L71" s="44" t="str">
        <f>IF(NOT(ISBLANK(J71)),$J$3,IF(NOT(ISBLANK(I71)),$I$3,IF(NOT(ISBLANK(H71)),$H$3,IF(NOT(ISBLANK(G71)),$G$3,IF(NOT(ISBLANK(F71)),$F$3,IF(NOT(ISBLANK(E71)),$E$3,IF(NOT(ISBLANK(D71)),D$3,Configuration!$A$8)))))))</f>
        <v>Évaluation manquante</v>
      </c>
    </row>
    <row r="72" spans="1:12" ht="25" customHeight="1" x14ac:dyDescent="0.2">
      <c r="A72" s="453"/>
      <c r="B72" s="489"/>
      <c r="C72" s="267"/>
      <c r="D72" s="251"/>
      <c r="E72" s="252"/>
      <c r="F72" s="251"/>
      <c r="G72" s="251"/>
      <c r="H72" s="251"/>
      <c r="I72" s="251"/>
      <c r="J72" s="253"/>
      <c r="K72" s="203" t="str">
        <f>'Vue d''ensemble'!$I$4</f>
        <v>- -</v>
      </c>
      <c r="L72" s="44" t="str">
        <f>IF(NOT(ISBLANK(J72)),$J$3,IF(NOT(ISBLANK(I72)),$I$3,IF(NOT(ISBLANK(H72)),$H$3,IF(NOT(ISBLANK(G72)),$G$3,IF(NOT(ISBLANK(F72)),$F$3,IF(NOT(ISBLANK(E72)),$E$3,IF(NOT(ISBLANK(D72)),D$3,Configuration!$A$8)))))))</f>
        <v>Évaluation manquante</v>
      </c>
    </row>
    <row r="73" spans="1:12" ht="25" customHeight="1" thickBot="1" x14ac:dyDescent="0.25">
      <c r="A73" s="453"/>
      <c r="B73" s="489"/>
      <c r="C73" s="267"/>
      <c r="D73" s="251"/>
      <c r="E73" s="252"/>
      <c r="F73" s="251"/>
      <c r="G73" s="251"/>
      <c r="H73" s="251"/>
      <c r="I73" s="251"/>
      <c r="J73" s="256"/>
      <c r="K73" s="204" t="str">
        <f>'Vue d''ensemble'!$J$4</f>
        <v>- -</v>
      </c>
      <c r="L73" s="44" t="str">
        <f>IF(NOT(ISBLANK(J73)),$J$3,IF(NOT(ISBLANK(I73)),$I$3,IF(NOT(ISBLANK(H73)),$H$3,IF(NOT(ISBLANK(G73)),$G$3,IF(NOT(ISBLANK(F73)),$F$3,IF(NOT(ISBLANK(E73)),$E$3,IF(NOT(ISBLANK(D73)),D$3,Configuration!$A$8)))))))</f>
        <v>Évaluation manquante</v>
      </c>
    </row>
    <row r="74" spans="1:12" ht="25" customHeight="1" thickBot="1" x14ac:dyDescent="0.25">
      <c r="A74" s="122" t="s">
        <v>20</v>
      </c>
      <c r="B74" s="488"/>
      <c r="C74" s="266"/>
      <c r="D74" s="248"/>
      <c r="E74" s="249"/>
      <c r="F74" s="248"/>
      <c r="G74" s="248"/>
      <c r="H74" s="248"/>
      <c r="I74" s="248"/>
      <c r="J74" s="253"/>
      <c r="K74" s="202" t="str">
        <f>'Vue d''ensemble'!$D$4</f>
        <v>ADAM Cyrille</v>
      </c>
      <c r="L74" s="44" t="str">
        <f>IF(NOT(ISBLANK(J74)),$J$3,IF(NOT(ISBLANK(I74)),$I$3,IF(NOT(ISBLANK(H74)),$H$3,IF(NOT(ISBLANK(G74)),$G$3,IF(NOT(ISBLANK(F74)),$F$3,IF(NOT(ISBLANK(E74)),$E$3,IF(NOT(ISBLANK(D74)),D$3,Configuration!$A$8)))))))</f>
        <v>Évaluation manquante</v>
      </c>
    </row>
    <row r="75" spans="1:12" ht="25" customHeight="1" x14ac:dyDescent="0.2">
      <c r="A75" s="453" t="s">
        <v>133</v>
      </c>
      <c r="B75" s="489"/>
      <c r="C75" s="267"/>
      <c r="D75" s="251"/>
      <c r="E75" s="252"/>
      <c r="F75" s="251"/>
      <c r="G75" s="251"/>
      <c r="H75" s="251"/>
      <c r="I75" s="251"/>
      <c r="J75" s="253"/>
      <c r="K75" s="203" t="str">
        <f>'Vue d''ensemble'!$E$4</f>
        <v>CARON Vincent</v>
      </c>
      <c r="L75" s="44" t="str">
        <f>IF(NOT(ISBLANK(J75)),$J$3,IF(NOT(ISBLANK(I75)),$I$3,IF(NOT(ISBLANK(H75)),$H$3,IF(NOT(ISBLANK(G75)),$G$3,IF(NOT(ISBLANK(F75)),$F$3,IF(NOT(ISBLANK(E75)),$E$3,IF(NOT(ISBLANK(D75)),D$3,Configuration!$A$8)))))))</f>
        <v>Évaluation manquante</v>
      </c>
    </row>
    <row r="76" spans="1:12" ht="25" customHeight="1" x14ac:dyDescent="0.2">
      <c r="A76" s="453"/>
      <c r="B76" s="489"/>
      <c r="C76" s="267"/>
      <c r="D76" s="251"/>
      <c r="E76" s="252"/>
      <c r="F76" s="251"/>
      <c r="G76" s="251"/>
      <c r="H76" s="251"/>
      <c r="I76" s="251"/>
      <c r="J76" s="253"/>
      <c r="K76" s="203" t="str">
        <f>'Vue d''ensemble'!$F$4</f>
        <v>DAIBISARAM Alan</v>
      </c>
      <c r="L76" s="44" t="str">
        <f>IF(NOT(ISBLANK(J76)),$J$3,IF(NOT(ISBLANK(I76)),$I$3,IF(NOT(ISBLANK(H76)),$H$3,IF(NOT(ISBLANK(G76)),$G$3,IF(NOT(ISBLANK(F76)),$F$3,IF(NOT(ISBLANK(E76)),$E$3,IF(NOT(ISBLANK(D76)),D$3,Configuration!$A$8)))))))</f>
        <v>Évaluation manquante</v>
      </c>
    </row>
    <row r="77" spans="1:12" ht="25" customHeight="1" x14ac:dyDescent="0.2">
      <c r="A77" s="453"/>
      <c r="B77" s="489"/>
      <c r="C77" s="267"/>
      <c r="D77" s="251"/>
      <c r="E77" s="252"/>
      <c r="F77" s="251"/>
      <c r="G77" s="251"/>
      <c r="H77" s="251"/>
      <c r="I77" s="251"/>
      <c r="J77" s="253"/>
      <c r="K77" s="203" t="str">
        <f>'Vue d''ensemble'!$G$4</f>
        <v>GARNIER Louis-François</v>
      </c>
      <c r="L77" s="44" t="str">
        <f>IF(NOT(ISBLANK(J77)),$J$3,IF(NOT(ISBLANK(I77)),$I$3,IF(NOT(ISBLANK(H77)),$H$3,IF(NOT(ISBLANK(G77)),$G$3,IF(NOT(ISBLANK(F77)),$F$3,IF(NOT(ISBLANK(E77)),$E$3,IF(NOT(ISBLANK(D77)),D$3,Configuration!$A$8)))))))</f>
        <v>Évaluation manquante</v>
      </c>
    </row>
    <row r="78" spans="1:12" ht="25" customHeight="1" x14ac:dyDescent="0.2">
      <c r="A78" s="453"/>
      <c r="B78" s="489"/>
      <c r="C78" s="267"/>
      <c r="D78" s="251"/>
      <c r="E78" s="252"/>
      <c r="F78" s="251"/>
      <c r="G78" s="251"/>
      <c r="H78" s="251"/>
      <c r="I78" s="251"/>
      <c r="J78" s="253"/>
      <c r="K78" s="203" t="str">
        <f>'Vue d''ensemble'!$H$4</f>
        <v>HARRATI Mohsine</v>
      </c>
      <c r="L78" s="44" t="str">
        <f>IF(NOT(ISBLANK(J78)),$J$3,IF(NOT(ISBLANK(I78)),$I$3,IF(NOT(ISBLANK(H78)),$H$3,IF(NOT(ISBLANK(G78)),$G$3,IF(NOT(ISBLANK(F78)),$F$3,IF(NOT(ISBLANK(E78)),$E$3,IF(NOT(ISBLANK(D78)),D$3,Configuration!$A$8)))))))</f>
        <v>Évaluation manquante</v>
      </c>
    </row>
    <row r="79" spans="1:12" ht="25" customHeight="1" x14ac:dyDescent="0.2">
      <c r="A79" s="453"/>
      <c r="B79" s="489"/>
      <c r="C79" s="267"/>
      <c r="D79" s="251"/>
      <c r="E79" s="252"/>
      <c r="F79" s="251"/>
      <c r="G79" s="251"/>
      <c r="H79" s="251"/>
      <c r="I79" s="251"/>
      <c r="J79" s="253"/>
      <c r="K79" s="203" t="str">
        <f>'Vue d''ensemble'!$I$4</f>
        <v>- -</v>
      </c>
      <c r="L79" s="44" t="str">
        <f>IF(NOT(ISBLANK(J79)),$J$3,IF(NOT(ISBLANK(I79)),$I$3,IF(NOT(ISBLANK(H79)),$H$3,IF(NOT(ISBLANK(G79)),$G$3,IF(NOT(ISBLANK(F79)),$F$3,IF(NOT(ISBLANK(E79)),$E$3,IF(NOT(ISBLANK(D79)),D$3,Configuration!$A$8)))))))</f>
        <v>Évaluation manquante</v>
      </c>
    </row>
    <row r="80" spans="1:12" ht="25" customHeight="1" thickBot="1" x14ac:dyDescent="0.25">
      <c r="A80" s="453"/>
      <c r="B80" s="489"/>
      <c r="C80" s="267"/>
      <c r="D80" s="251"/>
      <c r="E80" s="252"/>
      <c r="F80" s="251"/>
      <c r="G80" s="251"/>
      <c r="H80" s="251"/>
      <c r="I80" s="251"/>
      <c r="J80" s="256"/>
      <c r="K80" s="204" t="str">
        <f>'Vue d''ensemble'!$J$4</f>
        <v>- -</v>
      </c>
      <c r="L80" s="44" t="str">
        <f>IF(NOT(ISBLANK(J80)),$J$3,IF(NOT(ISBLANK(I80)),$I$3,IF(NOT(ISBLANK(H80)),$H$3,IF(NOT(ISBLANK(G80)),$G$3,IF(NOT(ISBLANK(F80)),$F$3,IF(NOT(ISBLANK(E80)),$E$3,IF(NOT(ISBLANK(D80)),D$3,Configuration!$A$8)))))))</f>
        <v>Évaluation manquante</v>
      </c>
    </row>
    <row r="81" spans="1:12" ht="25" customHeight="1" thickBot="1" x14ac:dyDescent="0.25">
      <c r="A81" s="122" t="s">
        <v>37</v>
      </c>
      <c r="B81" s="488"/>
      <c r="C81" s="266"/>
      <c r="D81" s="248"/>
      <c r="E81" s="249"/>
      <c r="F81" s="248"/>
      <c r="G81" s="248"/>
      <c r="H81" s="248"/>
      <c r="I81" s="248"/>
      <c r="J81" s="253"/>
      <c r="K81" s="202" t="str">
        <f>'Vue d''ensemble'!$D$4</f>
        <v>ADAM Cyrille</v>
      </c>
      <c r="L81" s="44" t="str">
        <f>IF(NOT(ISBLANK(J81)),$J$3,IF(NOT(ISBLANK(I81)),$I$3,IF(NOT(ISBLANK(H81)),$H$3,IF(NOT(ISBLANK(G81)),$G$3,IF(NOT(ISBLANK(F81)),$F$3,IF(NOT(ISBLANK(E81)),$E$3,IF(NOT(ISBLANK(D81)),D$3,Configuration!$A$8)))))))</f>
        <v>Évaluation manquante</v>
      </c>
    </row>
    <row r="82" spans="1:12" ht="25" customHeight="1" x14ac:dyDescent="0.2">
      <c r="A82" s="453" t="s">
        <v>134</v>
      </c>
      <c r="B82" s="489"/>
      <c r="C82" s="267"/>
      <c r="D82" s="251"/>
      <c r="E82" s="252"/>
      <c r="F82" s="251"/>
      <c r="G82" s="251"/>
      <c r="H82" s="251"/>
      <c r="I82" s="251"/>
      <c r="J82" s="253"/>
      <c r="K82" s="203" t="str">
        <f>'Vue d''ensemble'!$E$4</f>
        <v>CARON Vincent</v>
      </c>
      <c r="L82" s="44" t="str">
        <f>IF(NOT(ISBLANK(J82)),$J$3,IF(NOT(ISBLANK(I82)),$I$3,IF(NOT(ISBLANK(H82)),$H$3,IF(NOT(ISBLANK(G82)),$G$3,IF(NOT(ISBLANK(F82)),$F$3,IF(NOT(ISBLANK(E82)),$E$3,IF(NOT(ISBLANK(D82)),D$3,Configuration!$A$8)))))))</f>
        <v>Évaluation manquante</v>
      </c>
    </row>
    <row r="83" spans="1:12" ht="25" customHeight="1" x14ac:dyDescent="0.2">
      <c r="A83" s="453"/>
      <c r="B83" s="489"/>
      <c r="C83" s="267"/>
      <c r="D83" s="251"/>
      <c r="E83" s="252"/>
      <c r="F83" s="251"/>
      <c r="G83" s="251"/>
      <c r="H83" s="251"/>
      <c r="I83" s="251"/>
      <c r="J83" s="253"/>
      <c r="K83" s="203" t="str">
        <f>'Vue d''ensemble'!$F$4</f>
        <v>DAIBISARAM Alan</v>
      </c>
      <c r="L83" s="44" t="str">
        <f>IF(NOT(ISBLANK(J83)),$J$3,IF(NOT(ISBLANK(I83)),$I$3,IF(NOT(ISBLANK(H83)),$H$3,IF(NOT(ISBLANK(G83)),$G$3,IF(NOT(ISBLANK(F83)),$F$3,IF(NOT(ISBLANK(E83)),$E$3,IF(NOT(ISBLANK(D83)),D$3,Configuration!$A$8)))))))</f>
        <v>Évaluation manquante</v>
      </c>
    </row>
    <row r="84" spans="1:12" ht="25" customHeight="1" x14ac:dyDescent="0.2">
      <c r="A84" s="453"/>
      <c r="B84" s="489"/>
      <c r="C84" s="267"/>
      <c r="D84" s="251"/>
      <c r="E84" s="252"/>
      <c r="F84" s="251"/>
      <c r="G84" s="251"/>
      <c r="H84" s="251"/>
      <c r="I84" s="251"/>
      <c r="J84" s="253"/>
      <c r="K84" s="203" t="str">
        <f>'Vue d''ensemble'!$G$4</f>
        <v>GARNIER Louis-François</v>
      </c>
      <c r="L84" s="44" t="str">
        <f>IF(NOT(ISBLANK(J84)),$J$3,IF(NOT(ISBLANK(I84)),$I$3,IF(NOT(ISBLANK(H84)),$H$3,IF(NOT(ISBLANK(G84)),$G$3,IF(NOT(ISBLANK(F84)),$F$3,IF(NOT(ISBLANK(E84)),$E$3,IF(NOT(ISBLANK(D84)),D$3,Configuration!$A$8)))))))</f>
        <v>Évaluation manquante</v>
      </c>
    </row>
    <row r="85" spans="1:12" ht="25" customHeight="1" x14ac:dyDescent="0.2">
      <c r="A85" s="453"/>
      <c r="B85" s="489"/>
      <c r="C85" s="267"/>
      <c r="D85" s="251"/>
      <c r="E85" s="252"/>
      <c r="F85" s="251"/>
      <c r="G85" s="251"/>
      <c r="H85" s="251"/>
      <c r="I85" s="251"/>
      <c r="J85" s="253"/>
      <c r="K85" s="203" t="str">
        <f>'Vue d''ensemble'!$H$4</f>
        <v>HARRATI Mohsine</v>
      </c>
      <c r="L85" s="44" t="str">
        <f>IF(NOT(ISBLANK(J85)),$J$3,IF(NOT(ISBLANK(I85)),$I$3,IF(NOT(ISBLANK(H85)),$H$3,IF(NOT(ISBLANK(G85)),$G$3,IF(NOT(ISBLANK(F85)),$F$3,IF(NOT(ISBLANK(E85)),$E$3,IF(NOT(ISBLANK(D85)),D$3,Configuration!$A$8)))))))</f>
        <v>Évaluation manquante</v>
      </c>
    </row>
    <row r="86" spans="1:12" ht="25" customHeight="1" x14ac:dyDescent="0.2">
      <c r="A86" s="453"/>
      <c r="B86" s="489"/>
      <c r="C86" s="267"/>
      <c r="D86" s="251"/>
      <c r="E86" s="252"/>
      <c r="F86" s="251"/>
      <c r="G86" s="251"/>
      <c r="H86" s="251"/>
      <c r="I86" s="251"/>
      <c r="J86" s="253"/>
      <c r="K86" s="203" t="str">
        <f>'Vue d''ensemble'!$I$4</f>
        <v>- -</v>
      </c>
      <c r="L86" s="44" t="str">
        <f>IF(NOT(ISBLANK(J86)),$J$3,IF(NOT(ISBLANK(I86)),$I$3,IF(NOT(ISBLANK(H86)),$H$3,IF(NOT(ISBLANK(G86)),$G$3,IF(NOT(ISBLANK(F86)),$F$3,IF(NOT(ISBLANK(E86)),$E$3,IF(NOT(ISBLANK(D86)),D$3,Configuration!$A$8)))))))</f>
        <v>Évaluation manquante</v>
      </c>
    </row>
    <row r="87" spans="1:12" ht="25" customHeight="1" thickBot="1" x14ac:dyDescent="0.25">
      <c r="A87" s="453"/>
      <c r="B87" s="489"/>
      <c r="C87" s="267"/>
      <c r="D87" s="251"/>
      <c r="E87" s="252"/>
      <c r="F87" s="251"/>
      <c r="G87" s="251"/>
      <c r="H87" s="251"/>
      <c r="I87" s="251"/>
      <c r="J87" s="256"/>
      <c r="K87" s="204" t="str">
        <f>'Vue d''ensemble'!$J$4</f>
        <v>- -</v>
      </c>
      <c r="L87" s="44" t="str">
        <f>IF(NOT(ISBLANK(J87)),$J$3,IF(NOT(ISBLANK(I87)),$I$3,IF(NOT(ISBLANK(H87)),$H$3,IF(NOT(ISBLANK(G87)),$G$3,IF(NOT(ISBLANK(F87)),$F$3,IF(NOT(ISBLANK(E87)),$E$3,IF(NOT(ISBLANK(D87)),D$3,Configuration!$A$8)))))))</f>
        <v>Évaluation manquante</v>
      </c>
    </row>
    <row r="88" spans="1:12" ht="25" customHeight="1" thickBot="1" x14ac:dyDescent="0.25">
      <c r="A88" s="123" t="s">
        <v>38</v>
      </c>
      <c r="B88" s="488"/>
      <c r="C88" s="266"/>
      <c r="D88" s="248"/>
      <c r="E88" s="249"/>
      <c r="F88" s="248"/>
      <c r="G88" s="248"/>
      <c r="H88" s="248"/>
      <c r="I88" s="248"/>
      <c r="J88" s="253"/>
      <c r="K88" s="202" t="str">
        <f>'Vue d''ensemble'!$D$4</f>
        <v>ADAM Cyrille</v>
      </c>
      <c r="L88" s="44" t="str">
        <f>IF(NOT(ISBLANK(J88)),$J$3,IF(NOT(ISBLANK(I88)),$I$3,IF(NOT(ISBLANK(H88)),$H$3,IF(NOT(ISBLANK(G88)),$G$3,IF(NOT(ISBLANK(F88)),$F$3,IF(NOT(ISBLANK(E88)),$E$3,IF(NOT(ISBLANK(D88)),D$3,Configuration!$A$8)))))))</f>
        <v>Évaluation manquante</v>
      </c>
    </row>
    <row r="89" spans="1:12" ht="25" customHeight="1" x14ac:dyDescent="0.2">
      <c r="A89" s="422" t="s">
        <v>181</v>
      </c>
      <c r="B89" s="489"/>
      <c r="C89" s="267"/>
      <c r="D89" s="251"/>
      <c r="E89" s="252"/>
      <c r="F89" s="251"/>
      <c r="G89" s="251"/>
      <c r="H89" s="251"/>
      <c r="I89" s="251"/>
      <c r="J89" s="253"/>
      <c r="K89" s="203" t="str">
        <f>'Vue d''ensemble'!$E$4</f>
        <v>CARON Vincent</v>
      </c>
      <c r="L89" s="44" t="str">
        <f>IF(NOT(ISBLANK(J89)),$J$3,IF(NOT(ISBLANK(I89)),$I$3,IF(NOT(ISBLANK(H89)),$H$3,IF(NOT(ISBLANK(G89)),$G$3,IF(NOT(ISBLANK(F89)),$F$3,IF(NOT(ISBLANK(E89)),$E$3,IF(NOT(ISBLANK(D89)),D$3,Configuration!$A$8)))))))</f>
        <v>Évaluation manquante</v>
      </c>
    </row>
    <row r="90" spans="1:12" ht="25" customHeight="1" x14ac:dyDescent="0.2">
      <c r="A90" s="422"/>
      <c r="B90" s="489"/>
      <c r="C90" s="267"/>
      <c r="D90" s="251"/>
      <c r="E90" s="252"/>
      <c r="F90" s="251"/>
      <c r="G90" s="251"/>
      <c r="H90" s="251"/>
      <c r="I90" s="251"/>
      <c r="J90" s="253"/>
      <c r="K90" s="203" t="str">
        <f>'Vue d''ensemble'!$F$4</f>
        <v>DAIBISARAM Alan</v>
      </c>
      <c r="L90" s="44" t="str">
        <f>IF(NOT(ISBLANK(J90)),$J$3,IF(NOT(ISBLANK(I90)),$I$3,IF(NOT(ISBLANK(H90)),$H$3,IF(NOT(ISBLANK(G90)),$G$3,IF(NOT(ISBLANK(F90)),$F$3,IF(NOT(ISBLANK(E90)),$E$3,IF(NOT(ISBLANK(D90)),D$3,Configuration!$A$8)))))))</f>
        <v>Évaluation manquante</v>
      </c>
    </row>
    <row r="91" spans="1:12" ht="25" customHeight="1" x14ac:dyDescent="0.2">
      <c r="A91" s="422"/>
      <c r="B91" s="489"/>
      <c r="C91" s="267"/>
      <c r="D91" s="251"/>
      <c r="E91" s="252"/>
      <c r="F91" s="251"/>
      <c r="G91" s="251"/>
      <c r="H91" s="251"/>
      <c r="I91" s="251"/>
      <c r="J91" s="253"/>
      <c r="K91" s="203" t="str">
        <f>'Vue d''ensemble'!$G$4</f>
        <v>GARNIER Louis-François</v>
      </c>
      <c r="L91" s="44" t="str">
        <f>IF(NOT(ISBLANK(J91)),$J$3,IF(NOT(ISBLANK(I91)),$I$3,IF(NOT(ISBLANK(H91)),$H$3,IF(NOT(ISBLANK(G91)),$G$3,IF(NOT(ISBLANK(F91)),$F$3,IF(NOT(ISBLANK(E91)),$E$3,IF(NOT(ISBLANK(D91)),D$3,Configuration!$A$8)))))))</f>
        <v>Évaluation manquante</v>
      </c>
    </row>
    <row r="92" spans="1:12" ht="25" customHeight="1" x14ac:dyDescent="0.2">
      <c r="A92" s="422"/>
      <c r="B92" s="489"/>
      <c r="C92" s="267"/>
      <c r="D92" s="251"/>
      <c r="E92" s="252"/>
      <c r="F92" s="251"/>
      <c r="G92" s="251"/>
      <c r="H92" s="251"/>
      <c r="I92" s="251"/>
      <c r="J92" s="253"/>
      <c r="K92" s="203" t="str">
        <f>'Vue d''ensemble'!$H$4</f>
        <v>HARRATI Mohsine</v>
      </c>
      <c r="L92" s="44" t="str">
        <f>IF(NOT(ISBLANK(J92)),$J$3,IF(NOT(ISBLANK(I92)),$I$3,IF(NOT(ISBLANK(H92)),$H$3,IF(NOT(ISBLANK(G92)),$G$3,IF(NOT(ISBLANK(F92)),$F$3,IF(NOT(ISBLANK(E92)),$E$3,IF(NOT(ISBLANK(D92)),D$3,Configuration!$A$8)))))))</f>
        <v>Évaluation manquante</v>
      </c>
    </row>
    <row r="93" spans="1:12" ht="25" customHeight="1" x14ac:dyDescent="0.2">
      <c r="A93" s="422"/>
      <c r="B93" s="489"/>
      <c r="C93" s="267"/>
      <c r="D93" s="251"/>
      <c r="E93" s="252"/>
      <c r="F93" s="251"/>
      <c r="G93" s="251"/>
      <c r="H93" s="251"/>
      <c r="I93" s="251"/>
      <c r="J93" s="253"/>
      <c r="K93" s="203" t="str">
        <f>'Vue d''ensemble'!$I$4</f>
        <v>- -</v>
      </c>
      <c r="L93" s="44" t="str">
        <f>IF(NOT(ISBLANK(J93)),$J$3,IF(NOT(ISBLANK(I93)),$I$3,IF(NOT(ISBLANK(H93)),$H$3,IF(NOT(ISBLANK(G93)),$G$3,IF(NOT(ISBLANK(F93)),$F$3,IF(NOT(ISBLANK(E93)),$E$3,IF(NOT(ISBLANK(D93)),D$3,Configuration!$A$8)))))))</f>
        <v>Évaluation manquante</v>
      </c>
    </row>
    <row r="94" spans="1:12" ht="25" customHeight="1" thickBot="1" x14ac:dyDescent="0.25">
      <c r="A94" s="490"/>
      <c r="B94" s="493"/>
      <c r="C94" s="268"/>
      <c r="D94" s="254"/>
      <c r="E94" s="255"/>
      <c r="F94" s="254"/>
      <c r="G94" s="254"/>
      <c r="H94" s="254"/>
      <c r="I94" s="254"/>
      <c r="J94" s="256"/>
      <c r="K94" s="204" t="str">
        <f>'Vue d''ensemble'!$J$4</f>
        <v>- -</v>
      </c>
      <c r="L94" s="44" t="str">
        <f>IF(NOT(ISBLANK(J94)),$J$3,IF(NOT(ISBLANK(I94)),$I$3,IF(NOT(ISBLANK(H94)),$H$3,IF(NOT(ISBLANK(G94)),$G$3,IF(NOT(ISBLANK(F94)),$F$3,IF(NOT(ISBLANK(E94)),$E$3,IF(NOT(ISBLANK(D94)),D$3,Configuration!$A$8)))))))</f>
        <v>Évaluation manquante</v>
      </c>
    </row>
  </sheetData>
  <mergeCells count="32">
    <mergeCell ref="A1:K1"/>
    <mergeCell ref="A40:A45"/>
    <mergeCell ref="A47:A52"/>
    <mergeCell ref="A54:A59"/>
    <mergeCell ref="A61:A66"/>
    <mergeCell ref="K2:K3"/>
    <mergeCell ref="C2:C3"/>
    <mergeCell ref="A89:A94"/>
    <mergeCell ref="B60:B66"/>
    <mergeCell ref="A2:A3"/>
    <mergeCell ref="B88:B94"/>
    <mergeCell ref="B2:B3"/>
    <mergeCell ref="B4:B10"/>
    <mergeCell ref="B11:B17"/>
    <mergeCell ref="B39:B45"/>
    <mergeCell ref="B46:B52"/>
    <mergeCell ref="B32:B38"/>
    <mergeCell ref="B18:B24"/>
    <mergeCell ref="B25:B31"/>
    <mergeCell ref="B67:B73"/>
    <mergeCell ref="B81:B87"/>
    <mergeCell ref="A68:A73"/>
    <mergeCell ref="A5:A10"/>
    <mergeCell ref="B74:B80"/>
    <mergeCell ref="B53:B59"/>
    <mergeCell ref="D2:J2"/>
    <mergeCell ref="A75:A80"/>
    <mergeCell ref="A82:A87"/>
    <mergeCell ref="A12:A17"/>
    <mergeCell ref="A19:A24"/>
    <mergeCell ref="A26:A31"/>
    <mergeCell ref="A33:A38"/>
  </mergeCells>
  <conditionalFormatting sqref="H4:H24 H32:H94">
    <cfRule type="notContainsBlanks" dxfId="40" priority="13">
      <formula>LEN(TRIM(H4))&gt;0</formula>
    </cfRule>
  </conditionalFormatting>
  <conditionalFormatting sqref="I4:I24 I32:I94">
    <cfRule type="notContainsBlanks" dxfId="39" priority="14">
      <formula>LEN(TRIM(I4))&gt;0</formula>
    </cfRule>
  </conditionalFormatting>
  <conditionalFormatting sqref="E4:E24 E32:E94">
    <cfRule type="notContainsBlanks" dxfId="38" priority="16">
      <formula>LEN(TRIM(E4))&gt;0</formula>
    </cfRule>
  </conditionalFormatting>
  <conditionalFormatting sqref="F4:F24 F32:F94">
    <cfRule type="notContainsBlanks" dxfId="37" priority="17">
      <formula>LEN(TRIM(F4))&gt;0</formula>
    </cfRule>
  </conditionalFormatting>
  <conditionalFormatting sqref="G4:G24 G32:G94">
    <cfRule type="notContainsBlanks" dxfId="36" priority="18">
      <formula>LEN(TRIM(G4))&gt;0</formula>
    </cfRule>
  </conditionalFormatting>
  <conditionalFormatting sqref="D4:D24 D32:D94">
    <cfRule type="notContainsBlanks" dxfId="35" priority="15">
      <formula>LEN(TRIM(D4))&gt;0</formula>
    </cfRule>
  </conditionalFormatting>
  <conditionalFormatting sqref="H25:H31">
    <cfRule type="notContainsBlanks" dxfId="34" priority="1">
      <formula>LEN(TRIM(H25))&gt;0</formula>
    </cfRule>
  </conditionalFormatting>
  <conditionalFormatting sqref="I25:I31">
    <cfRule type="notContainsBlanks" dxfId="33" priority="2">
      <formula>LEN(TRIM(I25))&gt;0</formula>
    </cfRule>
  </conditionalFormatting>
  <conditionalFormatting sqref="E25:E31">
    <cfRule type="notContainsBlanks" dxfId="32" priority="4">
      <formula>LEN(TRIM(E25))&gt;0</formula>
    </cfRule>
  </conditionalFormatting>
  <conditionalFormatting sqref="F25:F31">
    <cfRule type="notContainsBlanks" dxfId="31" priority="5">
      <formula>LEN(TRIM(F25))&gt;0</formula>
    </cfRule>
  </conditionalFormatting>
  <conditionalFormatting sqref="G25:G31">
    <cfRule type="notContainsBlanks" dxfId="30" priority="6">
      <formula>LEN(TRIM(G25))&gt;0</formula>
    </cfRule>
  </conditionalFormatting>
  <conditionalFormatting sqref="D25:D31">
    <cfRule type="notContainsBlanks" dxfId="29" priority="3">
      <formula>LEN(TRIM(D25))&gt;0</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249977111117893"/>
  </sheetPr>
  <dimension ref="A1:L98"/>
  <sheetViews>
    <sheetView zoomScaleNormal="100" workbookViewId="0">
      <selection activeCell="D21" sqref="D21"/>
    </sheetView>
  </sheetViews>
  <sheetFormatPr baseColWidth="10" defaultColWidth="10.83203125" defaultRowHeight="16" x14ac:dyDescent="0.2"/>
  <cols>
    <col min="1" max="1" width="50.6640625" style="27" customWidth="1"/>
    <col min="2" max="3" width="50.6640625" style="25" customWidth="1"/>
    <col min="4" max="9" width="3.6640625" style="25" customWidth="1"/>
    <col min="10" max="10" width="3.6640625" style="25" hidden="1" customWidth="1"/>
    <col min="11" max="11" width="20.6640625" style="27" customWidth="1"/>
    <col min="12" max="12" width="10.83203125" style="41"/>
    <col min="13" max="16384" width="10.83203125" style="25"/>
  </cols>
  <sheetData>
    <row r="1" spans="1:12" ht="35" customHeight="1" thickBot="1" x14ac:dyDescent="0.25">
      <c r="A1" s="502" t="s">
        <v>123</v>
      </c>
      <c r="B1" s="503"/>
      <c r="C1" s="503"/>
      <c r="D1" s="503"/>
      <c r="E1" s="503"/>
      <c r="F1" s="503"/>
      <c r="G1" s="503"/>
      <c r="H1" s="503"/>
      <c r="I1" s="503"/>
      <c r="J1" s="503"/>
      <c r="K1" s="504"/>
    </row>
    <row r="2" spans="1:12" s="86" customFormat="1" x14ac:dyDescent="0.2">
      <c r="A2" s="32"/>
      <c r="B2" s="494" t="s">
        <v>5</v>
      </c>
      <c r="C2" s="501" t="s">
        <v>2</v>
      </c>
      <c r="D2" s="456" t="s">
        <v>3</v>
      </c>
      <c r="E2" s="457"/>
      <c r="F2" s="457"/>
      <c r="G2" s="457"/>
      <c r="H2" s="457"/>
      <c r="I2" s="457"/>
      <c r="J2" s="458"/>
      <c r="K2" s="466" t="s">
        <v>4</v>
      </c>
      <c r="L2" s="42"/>
    </row>
    <row r="3" spans="1:12" s="26" customFormat="1" ht="64" thickBot="1" x14ac:dyDescent="0.25">
      <c r="A3" s="33"/>
      <c r="B3" s="495"/>
      <c r="C3" s="464"/>
      <c r="D3" s="28" t="str">
        <f>Configuration!A2</f>
        <v>Non Acquis</v>
      </c>
      <c r="E3" s="29" t="str">
        <f>Configuration!A3</f>
        <v>Loin</v>
      </c>
      <c r="F3" s="28" t="str">
        <f>Configuration!A4</f>
        <v>Proche</v>
      </c>
      <c r="G3" s="30" t="str">
        <f>Configuration!A5</f>
        <v>Très proche</v>
      </c>
      <c r="H3" s="28" t="str">
        <f>Configuration!A6</f>
        <v>Attendu</v>
      </c>
      <c r="I3" s="30" t="str">
        <f>Configuration!A7</f>
        <v>Au-delà</v>
      </c>
      <c r="J3" s="68" t="str">
        <f>Configuration!A9</f>
        <v>Pas d'objet</v>
      </c>
      <c r="K3" s="500"/>
      <c r="L3" s="42"/>
    </row>
    <row r="4" spans="1:12" ht="25" customHeight="1" thickBot="1" x14ac:dyDescent="0.25">
      <c r="A4" s="124" t="s">
        <v>42</v>
      </c>
      <c r="B4" s="488"/>
      <c r="C4" s="266"/>
      <c r="D4" s="269"/>
      <c r="E4" s="270"/>
      <c r="F4" s="269"/>
      <c r="G4" s="269"/>
      <c r="H4" s="269"/>
      <c r="I4" s="269"/>
      <c r="J4" s="69"/>
      <c r="K4" s="202" t="str">
        <f>'Vue d''ensemble'!$D$4</f>
        <v>ADAM Cyrille</v>
      </c>
      <c r="L4" s="44" t="str">
        <f>IF(NOT(ISBLANK(J4)),$J$3,IF(NOT(ISBLANK(I4)),$I$3,IF(NOT(ISBLANK(H4)),$H$3,IF(NOT(ISBLANK(G4)),$G$3,IF(NOT(ISBLANK(F4)),$F$3,IF(NOT(ISBLANK(E4)),$E$3,IF(NOT(ISBLANK(D4)),D$3,Configuration!$A$8)))))))</f>
        <v>Évaluation manquante</v>
      </c>
    </row>
    <row r="5" spans="1:12" ht="25" customHeight="1" x14ac:dyDescent="0.2">
      <c r="A5" s="505" t="s">
        <v>122</v>
      </c>
      <c r="B5" s="489"/>
      <c r="C5" s="267"/>
      <c r="D5" s="271"/>
      <c r="E5" s="272"/>
      <c r="F5" s="271"/>
      <c r="G5" s="271"/>
      <c r="H5" s="271"/>
      <c r="I5" s="271"/>
      <c r="J5" s="70"/>
      <c r="K5" s="203" t="str">
        <f>'Vue d''ensemble'!$E$4</f>
        <v>CARON Vincent</v>
      </c>
      <c r="L5" s="44" t="str">
        <f>IF(NOT(ISBLANK(J5)),$J$3,IF(NOT(ISBLANK(I5)),$I$3,IF(NOT(ISBLANK(H5)),$H$3,IF(NOT(ISBLANK(G5)),$G$3,IF(NOT(ISBLANK(F5)),$F$3,IF(NOT(ISBLANK(E5)),$E$3,IF(NOT(ISBLANK(D5)),D$3,Configuration!$A$8)))))))</f>
        <v>Évaluation manquante</v>
      </c>
    </row>
    <row r="6" spans="1:12" ht="25" customHeight="1" x14ac:dyDescent="0.2">
      <c r="A6" s="506"/>
      <c r="B6" s="489"/>
      <c r="C6" s="267"/>
      <c r="D6" s="271"/>
      <c r="E6" s="272"/>
      <c r="F6" s="271"/>
      <c r="G6" s="271"/>
      <c r="H6" s="271"/>
      <c r="I6" s="271"/>
      <c r="J6" s="70"/>
      <c r="K6" s="203" t="str">
        <f>'Vue d''ensemble'!$F$4</f>
        <v>DAIBISARAM Alan</v>
      </c>
      <c r="L6" s="44" t="str">
        <f>IF(NOT(ISBLANK(J6)),$J$3,IF(NOT(ISBLANK(I6)),$I$3,IF(NOT(ISBLANK(H6)),$H$3,IF(NOT(ISBLANK(G6)),$G$3,IF(NOT(ISBLANK(F6)),$F$3,IF(NOT(ISBLANK(E6)),$E$3,IF(NOT(ISBLANK(D6)),D$3,Configuration!$A$8)))))))</f>
        <v>Évaluation manquante</v>
      </c>
    </row>
    <row r="7" spans="1:12" ht="25" customHeight="1" x14ac:dyDescent="0.2">
      <c r="A7" s="506"/>
      <c r="B7" s="489"/>
      <c r="C7" s="267"/>
      <c r="D7" s="271"/>
      <c r="E7" s="272"/>
      <c r="F7" s="271"/>
      <c r="G7" s="271"/>
      <c r="H7" s="271"/>
      <c r="I7" s="271"/>
      <c r="J7" s="70"/>
      <c r="K7" s="203" t="str">
        <f>'Vue d''ensemble'!$G$4</f>
        <v>GARNIER Louis-François</v>
      </c>
      <c r="L7" s="44" t="str">
        <f>IF(NOT(ISBLANK(J7)),$J$3,IF(NOT(ISBLANK(I7)),$I$3,IF(NOT(ISBLANK(H7)),$H$3,IF(NOT(ISBLANK(G7)),$G$3,IF(NOT(ISBLANK(F7)),$F$3,IF(NOT(ISBLANK(E7)),$E$3,IF(NOT(ISBLANK(D7)),D$3,Configuration!$A$8)))))))</f>
        <v>Évaluation manquante</v>
      </c>
    </row>
    <row r="8" spans="1:12" ht="25" customHeight="1" x14ac:dyDescent="0.2">
      <c r="A8" s="506"/>
      <c r="B8" s="489"/>
      <c r="C8" s="267"/>
      <c r="D8" s="271"/>
      <c r="E8" s="272"/>
      <c r="F8" s="271"/>
      <c r="G8" s="271"/>
      <c r="H8" s="271"/>
      <c r="I8" s="271"/>
      <c r="J8" s="70"/>
      <c r="K8" s="203" t="str">
        <f>'Vue d''ensemble'!$H$4</f>
        <v>HARRATI Mohsine</v>
      </c>
      <c r="L8" s="44" t="str">
        <f>IF(NOT(ISBLANK(J8)),$J$3,IF(NOT(ISBLANK(I8)),$I$3,IF(NOT(ISBLANK(H8)),$H$3,IF(NOT(ISBLANK(G8)),$G$3,IF(NOT(ISBLANK(F8)),$F$3,IF(NOT(ISBLANK(E8)),$E$3,IF(NOT(ISBLANK(D8)),D$3,Configuration!$A$8)))))))</f>
        <v>Évaluation manquante</v>
      </c>
    </row>
    <row r="9" spans="1:12" ht="25" customHeight="1" x14ac:dyDescent="0.2">
      <c r="A9" s="506"/>
      <c r="B9" s="489"/>
      <c r="C9" s="267"/>
      <c r="D9" s="271"/>
      <c r="E9" s="272"/>
      <c r="F9" s="271"/>
      <c r="G9" s="271"/>
      <c r="H9" s="271"/>
      <c r="I9" s="271"/>
      <c r="J9" s="70"/>
      <c r="K9" s="203" t="str">
        <f>'Vue d''ensemble'!$I$4</f>
        <v>- -</v>
      </c>
      <c r="L9" s="44" t="str">
        <f>IF(NOT(ISBLANK(J9)),$J$3,IF(NOT(ISBLANK(I9)),$I$3,IF(NOT(ISBLANK(H9)),$H$3,IF(NOT(ISBLANK(G9)),$G$3,IF(NOT(ISBLANK(F9)),$F$3,IF(NOT(ISBLANK(E9)),$E$3,IF(NOT(ISBLANK(D9)),D$3,Configuration!$A$8)))))))</f>
        <v>Évaluation manquante</v>
      </c>
    </row>
    <row r="10" spans="1:12" ht="25" customHeight="1" thickBot="1" x14ac:dyDescent="0.25">
      <c r="A10" s="507"/>
      <c r="B10" s="489"/>
      <c r="C10" s="267"/>
      <c r="D10" s="271"/>
      <c r="E10" s="272"/>
      <c r="F10" s="271"/>
      <c r="G10" s="271"/>
      <c r="H10" s="271"/>
      <c r="I10" s="271"/>
      <c r="J10" s="71"/>
      <c r="K10" s="204" t="str">
        <f>'Vue d''ensemble'!$J$4</f>
        <v>- -</v>
      </c>
      <c r="L10" s="44" t="str">
        <f>IF(NOT(ISBLANK(J10)),$J$3,IF(NOT(ISBLANK(I10)),$I$3,IF(NOT(ISBLANK(H10)),$H$3,IF(NOT(ISBLANK(G10)),$G$3,IF(NOT(ISBLANK(F10)),$F$3,IF(NOT(ISBLANK(E10)),$E$3,IF(NOT(ISBLANK(D10)),D$3,Configuration!$A$8)))))))</f>
        <v>Évaluation manquante</v>
      </c>
    </row>
    <row r="11" spans="1:12" ht="25" customHeight="1" thickBot="1" x14ac:dyDescent="0.25">
      <c r="A11" s="124" t="s">
        <v>59</v>
      </c>
      <c r="B11" s="488"/>
      <c r="C11" s="266"/>
      <c r="D11" s="269"/>
      <c r="E11" s="270"/>
      <c r="F11" s="269"/>
      <c r="G11" s="269"/>
      <c r="H11" s="269"/>
      <c r="I11" s="269"/>
      <c r="J11" s="70"/>
      <c r="K11" s="202" t="str">
        <f>'Vue d''ensemble'!$D$4</f>
        <v>ADAM Cyrille</v>
      </c>
      <c r="L11" s="44" t="str">
        <f>IF(NOT(ISBLANK(J11)),$J$3,IF(NOT(ISBLANK(I11)),$I$3,IF(NOT(ISBLANK(H11)),$H$3,IF(NOT(ISBLANK(G11)),$G$3,IF(NOT(ISBLANK(F11)),$F$3,IF(NOT(ISBLANK(E11)),$E$3,IF(NOT(ISBLANK(D11)),D$3,Configuration!$A$8)))))))</f>
        <v>Évaluation manquante</v>
      </c>
    </row>
    <row r="12" spans="1:12" ht="25" customHeight="1" x14ac:dyDescent="0.2">
      <c r="A12" s="482" t="s">
        <v>118</v>
      </c>
      <c r="B12" s="489"/>
      <c r="C12" s="267"/>
      <c r="D12" s="271"/>
      <c r="E12" s="272"/>
      <c r="F12" s="271"/>
      <c r="G12" s="271"/>
      <c r="H12" s="271"/>
      <c r="I12" s="271"/>
      <c r="J12" s="70"/>
      <c r="K12" s="203" t="str">
        <f>'Vue d''ensemble'!$E$4</f>
        <v>CARON Vincent</v>
      </c>
      <c r="L12" s="44" t="str">
        <f>IF(NOT(ISBLANK(J12)),$J$3,IF(NOT(ISBLANK(I12)),$I$3,IF(NOT(ISBLANK(H12)),$H$3,IF(NOT(ISBLANK(G12)),$G$3,IF(NOT(ISBLANK(F12)),$F$3,IF(NOT(ISBLANK(E12)),$E$3,IF(NOT(ISBLANK(D12)),D$3,Configuration!$A$8)))))))</f>
        <v>Évaluation manquante</v>
      </c>
    </row>
    <row r="13" spans="1:12" ht="25" customHeight="1" x14ac:dyDescent="0.2">
      <c r="A13" s="482"/>
      <c r="B13" s="489"/>
      <c r="C13" s="267"/>
      <c r="D13" s="271"/>
      <c r="E13" s="272"/>
      <c r="F13" s="271"/>
      <c r="G13" s="271"/>
      <c r="H13" s="271"/>
      <c r="I13" s="271"/>
      <c r="J13" s="70"/>
      <c r="K13" s="203" t="str">
        <f>'Vue d''ensemble'!$F$4</f>
        <v>DAIBISARAM Alan</v>
      </c>
      <c r="L13" s="44" t="str">
        <f>IF(NOT(ISBLANK(J13)),$J$3,IF(NOT(ISBLANK(I13)),$I$3,IF(NOT(ISBLANK(H13)),$H$3,IF(NOT(ISBLANK(G13)),$G$3,IF(NOT(ISBLANK(F13)),$F$3,IF(NOT(ISBLANK(E13)),$E$3,IF(NOT(ISBLANK(D13)),D$3,Configuration!$A$8)))))))</f>
        <v>Évaluation manquante</v>
      </c>
    </row>
    <row r="14" spans="1:12" ht="25" customHeight="1" x14ac:dyDescent="0.2">
      <c r="A14" s="482"/>
      <c r="B14" s="489"/>
      <c r="C14" s="267"/>
      <c r="D14" s="271"/>
      <c r="E14" s="272"/>
      <c r="F14" s="271"/>
      <c r="G14" s="271"/>
      <c r="H14" s="271"/>
      <c r="I14" s="271"/>
      <c r="J14" s="70"/>
      <c r="K14" s="203" t="str">
        <f>'Vue d''ensemble'!$G$4</f>
        <v>GARNIER Louis-François</v>
      </c>
      <c r="L14" s="44" t="str">
        <f>IF(NOT(ISBLANK(J14)),$J$3,IF(NOT(ISBLANK(I14)),$I$3,IF(NOT(ISBLANK(H14)),$H$3,IF(NOT(ISBLANK(G14)),$G$3,IF(NOT(ISBLANK(F14)),$F$3,IF(NOT(ISBLANK(E14)),$E$3,IF(NOT(ISBLANK(D14)),D$3,Configuration!$A$8)))))))</f>
        <v>Évaluation manquante</v>
      </c>
    </row>
    <row r="15" spans="1:12" ht="25" customHeight="1" x14ac:dyDescent="0.2">
      <c r="A15" s="482"/>
      <c r="B15" s="489"/>
      <c r="C15" s="267"/>
      <c r="D15" s="271"/>
      <c r="E15" s="272"/>
      <c r="F15" s="271"/>
      <c r="G15" s="271"/>
      <c r="H15" s="271"/>
      <c r="I15" s="271"/>
      <c r="J15" s="70"/>
      <c r="K15" s="203" t="str">
        <f>'Vue d''ensemble'!$H$4</f>
        <v>HARRATI Mohsine</v>
      </c>
      <c r="L15" s="44" t="str">
        <f>IF(NOT(ISBLANK(J15)),$J$3,IF(NOT(ISBLANK(I15)),$I$3,IF(NOT(ISBLANK(H15)),$H$3,IF(NOT(ISBLANK(G15)),$G$3,IF(NOT(ISBLANK(F15)),$F$3,IF(NOT(ISBLANK(E15)),$E$3,IF(NOT(ISBLANK(D15)),D$3,Configuration!$A$8)))))))</f>
        <v>Évaluation manquante</v>
      </c>
    </row>
    <row r="16" spans="1:12" ht="25" customHeight="1" x14ac:dyDescent="0.2">
      <c r="A16" s="482"/>
      <c r="B16" s="489"/>
      <c r="C16" s="267"/>
      <c r="D16" s="271"/>
      <c r="E16" s="272"/>
      <c r="F16" s="271"/>
      <c r="G16" s="271"/>
      <c r="H16" s="271"/>
      <c r="I16" s="271"/>
      <c r="J16" s="70"/>
      <c r="K16" s="203" t="str">
        <f>'Vue d''ensemble'!$I$4</f>
        <v>- -</v>
      </c>
      <c r="L16" s="44" t="str">
        <f>IF(NOT(ISBLANK(J16)),$J$3,IF(NOT(ISBLANK(I16)),$I$3,IF(NOT(ISBLANK(H16)),$H$3,IF(NOT(ISBLANK(G16)),$G$3,IF(NOT(ISBLANK(F16)),$F$3,IF(NOT(ISBLANK(E16)),$E$3,IF(NOT(ISBLANK(D16)),D$3,Configuration!$A$8)))))))</f>
        <v>Évaluation manquante</v>
      </c>
    </row>
    <row r="17" spans="1:12" ht="25" customHeight="1" thickBot="1" x14ac:dyDescent="0.25">
      <c r="A17" s="508"/>
      <c r="B17" s="493"/>
      <c r="C17" s="268"/>
      <c r="D17" s="273"/>
      <c r="E17" s="274"/>
      <c r="F17" s="273"/>
      <c r="G17" s="273"/>
      <c r="H17" s="273"/>
      <c r="I17" s="273"/>
      <c r="J17" s="71"/>
      <c r="K17" s="204" t="str">
        <f>'Vue d''ensemble'!$J$4</f>
        <v>- -</v>
      </c>
      <c r="L17" s="44" t="str">
        <f>IF(NOT(ISBLANK(J17)),$J$3,IF(NOT(ISBLANK(I17)),$I$3,IF(NOT(ISBLANK(H17)),$H$3,IF(NOT(ISBLANK(G17)),$G$3,IF(NOT(ISBLANK(F17)),$F$3,IF(NOT(ISBLANK(E17)),$E$3,IF(NOT(ISBLANK(D17)),D$3,Configuration!$A$8)))))))</f>
        <v>Évaluation manquante</v>
      </c>
    </row>
    <row r="18" spans="1:12" ht="25" customHeight="1" thickBot="1" x14ac:dyDescent="0.25">
      <c r="A18" s="124" t="s">
        <v>60</v>
      </c>
      <c r="B18" s="496"/>
      <c r="C18" s="267"/>
      <c r="D18" s="271"/>
      <c r="E18" s="272"/>
      <c r="F18" s="271"/>
      <c r="G18" s="271"/>
      <c r="H18" s="271"/>
      <c r="I18" s="271"/>
      <c r="J18" s="70"/>
      <c r="K18" s="202" t="str">
        <f>'Vue d''ensemble'!$D$4</f>
        <v>ADAM Cyrille</v>
      </c>
      <c r="L18" s="44" t="str">
        <f>IF(NOT(ISBLANK(J18)),$J$3,IF(NOT(ISBLANK(I18)),$I$3,IF(NOT(ISBLANK(H18)),$H$3,IF(NOT(ISBLANK(G18)),$G$3,IF(NOT(ISBLANK(F18)),$F$3,IF(NOT(ISBLANK(E18)),$E$3,IF(NOT(ISBLANK(D18)),D$3,Configuration!$A$8)))))))</f>
        <v>Évaluation manquante</v>
      </c>
    </row>
    <row r="19" spans="1:12" ht="25" customHeight="1" x14ac:dyDescent="0.2">
      <c r="A19" s="509" t="s">
        <v>186</v>
      </c>
      <c r="B19" s="489"/>
      <c r="C19" s="267"/>
      <c r="D19" s="271"/>
      <c r="E19" s="272"/>
      <c r="F19" s="271"/>
      <c r="G19" s="271"/>
      <c r="H19" s="271"/>
      <c r="I19" s="271"/>
      <c r="J19" s="70"/>
      <c r="K19" s="203" t="str">
        <f>'Vue d''ensemble'!$E$4</f>
        <v>CARON Vincent</v>
      </c>
      <c r="L19" s="44" t="str">
        <f>IF(NOT(ISBLANK(J19)),$J$3,IF(NOT(ISBLANK(I19)),$I$3,IF(NOT(ISBLANK(H19)),$H$3,IF(NOT(ISBLANK(G19)),$G$3,IF(NOT(ISBLANK(F19)),$F$3,IF(NOT(ISBLANK(E19)),$E$3,IF(NOT(ISBLANK(D19)),D$3,Configuration!$A$8)))))))</f>
        <v>Évaluation manquante</v>
      </c>
    </row>
    <row r="20" spans="1:12" ht="25" customHeight="1" x14ac:dyDescent="0.2">
      <c r="A20" s="509"/>
      <c r="B20" s="489"/>
      <c r="C20" s="267"/>
      <c r="D20" s="271"/>
      <c r="E20" s="272"/>
      <c r="F20" s="271"/>
      <c r="G20" s="271"/>
      <c r="H20" s="271"/>
      <c r="I20" s="271"/>
      <c r="J20" s="70"/>
      <c r="K20" s="203" t="str">
        <f>'Vue d''ensemble'!$F$4</f>
        <v>DAIBISARAM Alan</v>
      </c>
      <c r="L20" s="44" t="str">
        <f>IF(NOT(ISBLANK(J20)),$J$3,IF(NOT(ISBLANK(I20)),$I$3,IF(NOT(ISBLANK(H20)),$H$3,IF(NOT(ISBLANK(G20)),$G$3,IF(NOT(ISBLANK(F20)),$F$3,IF(NOT(ISBLANK(E20)),$E$3,IF(NOT(ISBLANK(D20)),D$3,Configuration!$A$8)))))))</f>
        <v>Évaluation manquante</v>
      </c>
    </row>
    <row r="21" spans="1:12" ht="25" customHeight="1" x14ac:dyDescent="0.2">
      <c r="A21" s="509"/>
      <c r="B21" s="489"/>
      <c r="C21" s="267"/>
      <c r="D21" s="271"/>
      <c r="E21" s="272"/>
      <c r="F21" s="271"/>
      <c r="G21" s="271"/>
      <c r="H21" s="271"/>
      <c r="I21" s="271"/>
      <c r="J21" s="70"/>
      <c r="K21" s="203" t="str">
        <f>'Vue d''ensemble'!$G$4</f>
        <v>GARNIER Louis-François</v>
      </c>
      <c r="L21" s="44" t="str">
        <f>IF(NOT(ISBLANK(J21)),$J$3,IF(NOT(ISBLANK(I21)),$I$3,IF(NOT(ISBLANK(H21)),$H$3,IF(NOT(ISBLANK(G21)),$G$3,IF(NOT(ISBLANK(F21)),$F$3,IF(NOT(ISBLANK(E21)),$E$3,IF(NOT(ISBLANK(D21)),D$3,Configuration!$A$8)))))))</f>
        <v>Évaluation manquante</v>
      </c>
    </row>
    <row r="22" spans="1:12" ht="25" customHeight="1" x14ac:dyDescent="0.2">
      <c r="A22" s="509"/>
      <c r="B22" s="489"/>
      <c r="C22" s="267"/>
      <c r="D22" s="271"/>
      <c r="E22" s="272"/>
      <c r="F22" s="271"/>
      <c r="G22" s="271"/>
      <c r="H22" s="271"/>
      <c r="I22" s="271"/>
      <c r="J22" s="70"/>
      <c r="K22" s="203" t="str">
        <f>'Vue d''ensemble'!$H$4</f>
        <v>HARRATI Mohsine</v>
      </c>
      <c r="L22" s="44" t="str">
        <f>IF(NOT(ISBLANK(J22)),$J$3,IF(NOT(ISBLANK(I22)),$I$3,IF(NOT(ISBLANK(H22)),$H$3,IF(NOT(ISBLANK(G22)),$G$3,IF(NOT(ISBLANK(F22)),$F$3,IF(NOT(ISBLANK(E22)),$E$3,IF(NOT(ISBLANK(D22)),D$3,Configuration!$A$8)))))))</f>
        <v>Évaluation manquante</v>
      </c>
    </row>
    <row r="23" spans="1:12" ht="25" customHeight="1" x14ac:dyDescent="0.2">
      <c r="A23" s="509"/>
      <c r="B23" s="489"/>
      <c r="C23" s="267"/>
      <c r="D23" s="271"/>
      <c r="E23" s="272"/>
      <c r="F23" s="271"/>
      <c r="G23" s="271"/>
      <c r="H23" s="271"/>
      <c r="I23" s="271"/>
      <c r="J23" s="70"/>
      <c r="K23" s="203" t="str">
        <f>'Vue d''ensemble'!$I$4</f>
        <v>- -</v>
      </c>
      <c r="L23" s="44" t="str">
        <f>IF(NOT(ISBLANK(J23)),$J$3,IF(NOT(ISBLANK(I23)),$I$3,IF(NOT(ISBLANK(H23)),$H$3,IF(NOT(ISBLANK(G23)),$G$3,IF(NOT(ISBLANK(F23)),$F$3,IF(NOT(ISBLANK(E23)),$E$3,IF(NOT(ISBLANK(D23)),D$3,Configuration!$A$8)))))))</f>
        <v>Évaluation manquante</v>
      </c>
    </row>
    <row r="24" spans="1:12" ht="25" customHeight="1" thickBot="1" x14ac:dyDescent="0.25">
      <c r="A24" s="512"/>
      <c r="B24" s="493"/>
      <c r="C24" s="268"/>
      <c r="D24" s="273"/>
      <c r="E24" s="274"/>
      <c r="F24" s="273"/>
      <c r="G24" s="273"/>
      <c r="H24" s="273"/>
      <c r="I24" s="273"/>
      <c r="J24" s="71"/>
      <c r="K24" s="204" t="str">
        <f>'Vue d''ensemble'!$J$4</f>
        <v>- -</v>
      </c>
      <c r="L24" s="44" t="str">
        <f>IF(NOT(ISBLANK(J24)),$J$3,IF(NOT(ISBLANK(I24)),$I$3,IF(NOT(ISBLANK(H24)),$H$3,IF(NOT(ISBLANK(G24)),$G$3,IF(NOT(ISBLANK(F24)),$F$3,IF(NOT(ISBLANK(E24)),$E$3,IF(NOT(ISBLANK(D24)),D$3,Configuration!$A$8)))))))</f>
        <v>Évaluation manquante</v>
      </c>
    </row>
    <row r="25" spans="1:12" ht="25" customHeight="1" thickBot="1" x14ac:dyDescent="0.25">
      <c r="A25" s="124" t="s">
        <v>61</v>
      </c>
      <c r="B25" s="496"/>
      <c r="C25" s="267"/>
      <c r="D25" s="271"/>
      <c r="E25" s="272"/>
      <c r="F25" s="271"/>
      <c r="G25" s="271"/>
      <c r="H25" s="271"/>
      <c r="I25" s="271"/>
      <c r="J25" s="70"/>
      <c r="K25" s="202" t="str">
        <f>'Vue d''ensemble'!$D$4</f>
        <v>ADAM Cyrille</v>
      </c>
      <c r="L25" s="44" t="str">
        <f>IF(NOT(ISBLANK(J25)),$J$3,IF(NOT(ISBLANK(I25)),$I$3,IF(NOT(ISBLANK(H25)),$H$3,IF(NOT(ISBLANK(G25)),$G$3,IF(NOT(ISBLANK(F25)),$F$3,IF(NOT(ISBLANK(E25)),$E$3,IF(NOT(ISBLANK(D25)),D$3,Configuration!$A$8)))))))</f>
        <v>Évaluation manquante</v>
      </c>
    </row>
    <row r="26" spans="1:12" ht="25" customHeight="1" x14ac:dyDescent="0.2">
      <c r="A26" s="509" t="s">
        <v>121</v>
      </c>
      <c r="B26" s="489"/>
      <c r="C26" s="267"/>
      <c r="D26" s="271"/>
      <c r="E26" s="272"/>
      <c r="F26" s="271"/>
      <c r="G26" s="271"/>
      <c r="H26" s="271"/>
      <c r="I26" s="271"/>
      <c r="J26" s="70"/>
      <c r="K26" s="203" t="str">
        <f>'Vue d''ensemble'!$E$4</f>
        <v>CARON Vincent</v>
      </c>
      <c r="L26" s="44" t="str">
        <f>IF(NOT(ISBLANK(J26)),$J$3,IF(NOT(ISBLANK(I26)),$I$3,IF(NOT(ISBLANK(H26)),$H$3,IF(NOT(ISBLANK(G26)),$G$3,IF(NOT(ISBLANK(F26)),$F$3,IF(NOT(ISBLANK(E26)),$E$3,IF(NOT(ISBLANK(D26)),D$3,Configuration!$A$8)))))))</f>
        <v>Évaluation manquante</v>
      </c>
    </row>
    <row r="27" spans="1:12" ht="25" customHeight="1" x14ac:dyDescent="0.2">
      <c r="A27" s="510"/>
      <c r="B27" s="489"/>
      <c r="C27" s="267"/>
      <c r="D27" s="271"/>
      <c r="E27" s="272"/>
      <c r="F27" s="271"/>
      <c r="G27" s="271"/>
      <c r="H27" s="271"/>
      <c r="I27" s="271"/>
      <c r="J27" s="70"/>
      <c r="K27" s="203" t="str">
        <f>'Vue d''ensemble'!$F$4</f>
        <v>DAIBISARAM Alan</v>
      </c>
      <c r="L27" s="44" t="str">
        <f>IF(NOT(ISBLANK(J27)),$J$3,IF(NOT(ISBLANK(I27)),$I$3,IF(NOT(ISBLANK(H27)),$H$3,IF(NOT(ISBLANK(G27)),$G$3,IF(NOT(ISBLANK(F27)),$F$3,IF(NOT(ISBLANK(E27)),$E$3,IF(NOT(ISBLANK(D27)),D$3,Configuration!$A$8)))))))</f>
        <v>Évaluation manquante</v>
      </c>
    </row>
    <row r="28" spans="1:12" ht="25" customHeight="1" x14ac:dyDescent="0.2">
      <c r="A28" s="510"/>
      <c r="B28" s="489"/>
      <c r="C28" s="267"/>
      <c r="D28" s="271"/>
      <c r="E28" s="272"/>
      <c r="F28" s="271"/>
      <c r="G28" s="271"/>
      <c r="H28" s="271"/>
      <c r="I28" s="271"/>
      <c r="J28" s="70"/>
      <c r="K28" s="203" t="str">
        <f>'Vue d''ensemble'!$G$4</f>
        <v>GARNIER Louis-François</v>
      </c>
      <c r="L28" s="44" t="str">
        <f>IF(NOT(ISBLANK(J28)),$J$3,IF(NOT(ISBLANK(I28)),$I$3,IF(NOT(ISBLANK(H28)),$H$3,IF(NOT(ISBLANK(G28)),$G$3,IF(NOT(ISBLANK(F28)),$F$3,IF(NOT(ISBLANK(E28)),$E$3,IF(NOT(ISBLANK(D28)),D$3,Configuration!$A$8)))))))</f>
        <v>Évaluation manquante</v>
      </c>
    </row>
    <row r="29" spans="1:12" ht="25" customHeight="1" x14ac:dyDescent="0.2">
      <c r="A29" s="510"/>
      <c r="B29" s="489"/>
      <c r="C29" s="267"/>
      <c r="D29" s="271"/>
      <c r="E29" s="272"/>
      <c r="F29" s="271"/>
      <c r="G29" s="271"/>
      <c r="H29" s="271"/>
      <c r="I29" s="271"/>
      <c r="J29" s="70"/>
      <c r="K29" s="203" t="str">
        <f>'Vue d''ensemble'!$H$4</f>
        <v>HARRATI Mohsine</v>
      </c>
      <c r="L29" s="44" t="str">
        <f>IF(NOT(ISBLANK(J29)),$J$3,IF(NOT(ISBLANK(I29)),$I$3,IF(NOT(ISBLANK(H29)),$H$3,IF(NOT(ISBLANK(G29)),$G$3,IF(NOT(ISBLANK(F29)),$F$3,IF(NOT(ISBLANK(E29)),$E$3,IF(NOT(ISBLANK(D29)),D$3,Configuration!$A$8)))))))</f>
        <v>Évaluation manquante</v>
      </c>
    </row>
    <row r="30" spans="1:12" ht="25" customHeight="1" x14ac:dyDescent="0.2">
      <c r="A30" s="510"/>
      <c r="B30" s="489"/>
      <c r="C30" s="267"/>
      <c r="D30" s="271"/>
      <c r="E30" s="272"/>
      <c r="F30" s="271"/>
      <c r="G30" s="271"/>
      <c r="H30" s="271"/>
      <c r="I30" s="271"/>
      <c r="J30" s="70"/>
      <c r="K30" s="203" t="str">
        <f>'Vue d''ensemble'!$I$4</f>
        <v>- -</v>
      </c>
      <c r="L30" s="44" t="str">
        <f>IF(NOT(ISBLANK(J30)),$J$3,IF(NOT(ISBLANK(I30)),$I$3,IF(NOT(ISBLANK(H30)),$H$3,IF(NOT(ISBLANK(G30)),$G$3,IF(NOT(ISBLANK(F30)),$F$3,IF(NOT(ISBLANK(E30)),$E$3,IF(NOT(ISBLANK(D30)),D$3,Configuration!$A$8)))))))</f>
        <v>Évaluation manquante</v>
      </c>
    </row>
    <row r="31" spans="1:12" ht="25" customHeight="1" thickBot="1" x14ac:dyDescent="0.25">
      <c r="A31" s="511"/>
      <c r="B31" s="493"/>
      <c r="C31" s="268"/>
      <c r="D31" s="273"/>
      <c r="E31" s="274"/>
      <c r="F31" s="273"/>
      <c r="G31" s="273"/>
      <c r="H31" s="273"/>
      <c r="I31" s="273"/>
      <c r="J31" s="71"/>
      <c r="K31" s="204" t="str">
        <f>'Vue d''ensemble'!$J$4</f>
        <v>- -</v>
      </c>
      <c r="L31" s="44" t="str">
        <f>IF(NOT(ISBLANK(J31)),$J$3,IF(NOT(ISBLANK(I31)),$I$3,IF(NOT(ISBLANK(H31)),$H$3,IF(NOT(ISBLANK(G31)),$G$3,IF(NOT(ISBLANK(F31)),$F$3,IF(NOT(ISBLANK(E31)),$E$3,IF(NOT(ISBLANK(D31)),D$3,Configuration!$A$8)))))))</f>
        <v>Évaluation manquante</v>
      </c>
    </row>
    <row r="32" spans="1:12" ht="25" customHeight="1" thickBot="1" x14ac:dyDescent="0.25">
      <c r="A32" s="124" t="s">
        <v>120</v>
      </c>
      <c r="B32" s="496"/>
      <c r="C32" s="267"/>
      <c r="D32" s="271"/>
      <c r="E32" s="272"/>
      <c r="F32" s="271"/>
      <c r="G32" s="271"/>
      <c r="H32" s="271"/>
      <c r="I32" s="271"/>
      <c r="J32" s="70"/>
      <c r="K32" s="202" t="str">
        <f>'Vue d''ensemble'!$D$4</f>
        <v>ADAM Cyrille</v>
      </c>
      <c r="L32" s="44" t="str">
        <f>IF(NOT(ISBLANK(J32)),$J$3,IF(NOT(ISBLANK(I32)),$I$3,IF(NOT(ISBLANK(H32)),$H$3,IF(NOT(ISBLANK(G32)),$G$3,IF(NOT(ISBLANK(F32)),$F$3,IF(NOT(ISBLANK(E32)),$E$3,IF(NOT(ISBLANK(D32)),D$3,Configuration!$A$8)))))))</f>
        <v>Évaluation manquante</v>
      </c>
    </row>
    <row r="33" spans="1:12" ht="25" customHeight="1" x14ac:dyDescent="0.2">
      <c r="A33" s="510" t="s">
        <v>71</v>
      </c>
      <c r="B33" s="489"/>
      <c r="C33" s="267"/>
      <c r="D33" s="271"/>
      <c r="E33" s="272"/>
      <c r="F33" s="271"/>
      <c r="G33" s="271"/>
      <c r="H33" s="271"/>
      <c r="I33" s="271"/>
      <c r="J33" s="70"/>
      <c r="K33" s="203" t="str">
        <f>'Vue d''ensemble'!$E$4</f>
        <v>CARON Vincent</v>
      </c>
      <c r="L33" s="44" t="str">
        <f>IF(NOT(ISBLANK(J33)),$J$3,IF(NOT(ISBLANK(I33)),$I$3,IF(NOT(ISBLANK(H33)),$H$3,IF(NOT(ISBLANK(G33)),$G$3,IF(NOT(ISBLANK(F33)),$F$3,IF(NOT(ISBLANK(E33)),$E$3,IF(NOT(ISBLANK(D33)),D$3,Configuration!$A$8)))))))</f>
        <v>Évaluation manquante</v>
      </c>
    </row>
    <row r="34" spans="1:12" ht="25" customHeight="1" x14ac:dyDescent="0.2">
      <c r="A34" s="510"/>
      <c r="B34" s="489"/>
      <c r="C34" s="267"/>
      <c r="D34" s="271"/>
      <c r="E34" s="272"/>
      <c r="F34" s="271"/>
      <c r="G34" s="271"/>
      <c r="H34" s="271"/>
      <c r="I34" s="271"/>
      <c r="J34" s="70"/>
      <c r="K34" s="203" t="str">
        <f>'Vue d''ensemble'!$F$4</f>
        <v>DAIBISARAM Alan</v>
      </c>
      <c r="L34" s="44" t="str">
        <f>IF(NOT(ISBLANK(J34)),$J$3,IF(NOT(ISBLANK(I34)),$I$3,IF(NOT(ISBLANK(H34)),$H$3,IF(NOT(ISBLANK(G34)),$G$3,IF(NOT(ISBLANK(F34)),$F$3,IF(NOT(ISBLANK(E34)),$E$3,IF(NOT(ISBLANK(D34)),D$3,Configuration!$A$8)))))))</f>
        <v>Évaluation manquante</v>
      </c>
    </row>
    <row r="35" spans="1:12" ht="25" customHeight="1" x14ac:dyDescent="0.2">
      <c r="A35" s="510"/>
      <c r="B35" s="489"/>
      <c r="C35" s="267"/>
      <c r="D35" s="271"/>
      <c r="E35" s="272"/>
      <c r="F35" s="271"/>
      <c r="G35" s="271"/>
      <c r="H35" s="271"/>
      <c r="I35" s="271"/>
      <c r="J35" s="70"/>
      <c r="K35" s="203" t="str">
        <f>'Vue d''ensemble'!$G$4</f>
        <v>GARNIER Louis-François</v>
      </c>
      <c r="L35" s="44" t="str">
        <f>IF(NOT(ISBLANK(J35)),$J$3,IF(NOT(ISBLANK(I35)),$I$3,IF(NOT(ISBLANK(H35)),$H$3,IF(NOT(ISBLANK(G35)),$G$3,IF(NOT(ISBLANK(F35)),$F$3,IF(NOT(ISBLANK(E35)),$E$3,IF(NOT(ISBLANK(D35)),D$3,Configuration!$A$8)))))))</f>
        <v>Évaluation manquante</v>
      </c>
    </row>
    <row r="36" spans="1:12" ht="25" customHeight="1" x14ac:dyDescent="0.2">
      <c r="A36" s="510"/>
      <c r="B36" s="489"/>
      <c r="C36" s="267"/>
      <c r="D36" s="271"/>
      <c r="E36" s="272"/>
      <c r="F36" s="271"/>
      <c r="G36" s="271"/>
      <c r="H36" s="271"/>
      <c r="I36" s="271"/>
      <c r="J36" s="70"/>
      <c r="K36" s="203" t="str">
        <f>'Vue d''ensemble'!$H$4</f>
        <v>HARRATI Mohsine</v>
      </c>
      <c r="L36" s="44" t="str">
        <f>IF(NOT(ISBLANK(J36)),$J$3,IF(NOT(ISBLANK(I36)),$I$3,IF(NOT(ISBLANK(H36)),$H$3,IF(NOT(ISBLANK(G36)),$G$3,IF(NOT(ISBLANK(F36)),$F$3,IF(NOT(ISBLANK(E36)),$E$3,IF(NOT(ISBLANK(D36)),D$3,Configuration!$A$8)))))))</f>
        <v>Évaluation manquante</v>
      </c>
    </row>
    <row r="37" spans="1:12" ht="25" customHeight="1" x14ac:dyDescent="0.2">
      <c r="A37" s="510"/>
      <c r="B37" s="489"/>
      <c r="C37" s="267"/>
      <c r="D37" s="271"/>
      <c r="E37" s="272"/>
      <c r="F37" s="271"/>
      <c r="G37" s="271"/>
      <c r="H37" s="271"/>
      <c r="I37" s="271"/>
      <c r="J37" s="70"/>
      <c r="K37" s="203" t="str">
        <f>'Vue d''ensemble'!$I$4</f>
        <v>- -</v>
      </c>
      <c r="L37" s="44" t="str">
        <f>IF(NOT(ISBLANK(J37)),$J$3,IF(NOT(ISBLANK(I37)),$I$3,IF(NOT(ISBLANK(H37)),$H$3,IF(NOT(ISBLANK(G37)),$G$3,IF(NOT(ISBLANK(F37)),$F$3,IF(NOT(ISBLANK(E37)),$E$3,IF(NOT(ISBLANK(D37)),D$3,Configuration!$A$8)))))))</f>
        <v>Évaluation manquante</v>
      </c>
    </row>
    <row r="38" spans="1:12" ht="25" customHeight="1" thickBot="1" x14ac:dyDescent="0.25">
      <c r="A38" s="511"/>
      <c r="B38" s="493"/>
      <c r="C38" s="268"/>
      <c r="D38" s="273"/>
      <c r="E38" s="274"/>
      <c r="F38" s="273"/>
      <c r="G38" s="273"/>
      <c r="H38" s="273"/>
      <c r="I38" s="273"/>
      <c r="J38" s="71"/>
      <c r="K38" s="204" t="str">
        <f>'Vue d''ensemble'!$J$4</f>
        <v>- -</v>
      </c>
      <c r="L38" s="44" t="str">
        <f>IF(NOT(ISBLANK(J38)),$J$3,IF(NOT(ISBLANK(I38)),$I$3,IF(NOT(ISBLANK(H38)),$H$3,IF(NOT(ISBLANK(G38)),$G$3,IF(NOT(ISBLANK(F38)),$F$3,IF(NOT(ISBLANK(E38)),$E$3,IF(NOT(ISBLANK(D38)),D$3,Configuration!$A$8)))))))</f>
        <v>Évaluation manquante</v>
      </c>
    </row>
    <row r="39" spans="1:12" ht="25" customHeight="1" thickBot="1" x14ac:dyDescent="0.25">
      <c r="A39" s="124" t="s">
        <v>62</v>
      </c>
      <c r="B39" s="496"/>
      <c r="C39" s="267"/>
      <c r="D39" s="271"/>
      <c r="E39" s="272"/>
      <c r="F39" s="271"/>
      <c r="G39" s="271"/>
      <c r="H39" s="271"/>
      <c r="I39" s="271"/>
      <c r="J39" s="70"/>
      <c r="K39" s="202" t="str">
        <f>'Vue d''ensemble'!$D$4</f>
        <v>ADAM Cyrille</v>
      </c>
      <c r="L39" s="44" t="str">
        <f>IF(NOT(ISBLANK(J39)),$J$3,IF(NOT(ISBLANK(I39)),$I$3,IF(NOT(ISBLANK(H39)),$H$3,IF(NOT(ISBLANK(G39)),$G$3,IF(NOT(ISBLANK(F39)),$F$3,IF(NOT(ISBLANK(E39)),$E$3,IF(NOT(ISBLANK(D39)),D$3,Configuration!$A$8)))))))</f>
        <v>Évaluation manquante</v>
      </c>
    </row>
    <row r="40" spans="1:12" ht="25" customHeight="1" x14ac:dyDescent="0.2">
      <c r="A40" s="509" t="s">
        <v>119</v>
      </c>
      <c r="B40" s="489"/>
      <c r="C40" s="267"/>
      <c r="D40" s="271"/>
      <c r="E40" s="272"/>
      <c r="F40" s="271"/>
      <c r="G40" s="271"/>
      <c r="H40" s="271"/>
      <c r="I40" s="271"/>
      <c r="J40" s="70"/>
      <c r="K40" s="203" t="str">
        <f>'Vue d''ensemble'!$E$4</f>
        <v>CARON Vincent</v>
      </c>
      <c r="L40" s="44" t="str">
        <f>IF(NOT(ISBLANK(J40)),$J$3,IF(NOT(ISBLANK(I40)),$I$3,IF(NOT(ISBLANK(H40)),$H$3,IF(NOT(ISBLANK(G40)),$G$3,IF(NOT(ISBLANK(F40)),$F$3,IF(NOT(ISBLANK(E40)),$E$3,IF(NOT(ISBLANK(D40)),D$3,Configuration!$A$8)))))))</f>
        <v>Évaluation manquante</v>
      </c>
    </row>
    <row r="41" spans="1:12" ht="25" customHeight="1" x14ac:dyDescent="0.2">
      <c r="A41" s="510"/>
      <c r="B41" s="489"/>
      <c r="C41" s="267"/>
      <c r="D41" s="271"/>
      <c r="E41" s="272"/>
      <c r="F41" s="271"/>
      <c r="G41" s="271"/>
      <c r="H41" s="271"/>
      <c r="I41" s="271"/>
      <c r="J41" s="70"/>
      <c r="K41" s="203" t="str">
        <f>'Vue d''ensemble'!$F$4</f>
        <v>DAIBISARAM Alan</v>
      </c>
      <c r="L41" s="44" t="str">
        <f>IF(NOT(ISBLANK(J41)),$J$3,IF(NOT(ISBLANK(I41)),$I$3,IF(NOT(ISBLANK(H41)),$H$3,IF(NOT(ISBLANK(G41)),$G$3,IF(NOT(ISBLANK(F41)),$F$3,IF(NOT(ISBLANK(E41)),$E$3,IF(NOT(ISBLANK(D41)),D$3,Configuration!$A$8)))))))</f>
        <v>Évaluation manquante</v>
      </c>
    </row>
    <row r="42" spans="1:12" ht="25" customHeight="1" x14ac:dyDescent="0.2">
      <c r="A42" s="510"/>
      <c r="B42" s="489"/>
      <c r="C42" s="267"/>
      <c r="D42" s="271"/>
      <c r="E42" s="272"/>
      <c r="F42" s="271"/>
      <c r="G42" s="271"/>
      <c r="H42" s="271"/>
      <c r="I42" s="271"/>
      <c r="J42" s="70"/>
      <c r="K42" s="203" t="str">
        <f>'Vue d''ensemble'!$G$4</f>
        <v>GARNIER Louis-François</v>
      </c>
      <c r="L42" s="44" t="str">
        <f>IF(NOT(ISBLANK(J42)),$J$3,IF(NOT(ISBLANK(I42)),$I$3,IF(NOT(ISBLANK(H42)),$H$3,IF(NOT(ISBLANK(G42)),$G$3,IF(NOT(ISBLANK(F42)),$F$3,IF(NOT(ISBLANK(E42)),$E$3,IF(NOT(ISBLANK(D42)),D$3,Configuration!$A$8)))))))</f>
        <v>Évaluation manquante</v>
      </c>
    </row>
    <row r="43" spans="1:12" ht="25" customHeight="1" x14ac:dyDescent="0.2">
      <c r="A43" s="510"/>
      <c r="B43" s="489"/>
      <c r="C43" s="267"/>
      <c r="D43" s="271"/>
      <c r="E43" s="272"/>
      <c r="F43" s="271"/>
      <c r="G43" s="271"/>
      <c r="H43" s="271"/>
      <c r="I43" s="271"/>
      <c r="J43" s="70"/>
      <c r="K43" s="203" t="str">
        <f>'Vue d''ensemble'!$H$4</f>
        <v>HARRATI Mohsine</v>
      </c>
      <c r="L43" s="44" t="str">
        <f>IF(NOT(ISBLANK(J43)),$J$3,IF(NOT(ISBLANK(I43)),$I$3,IF(NOT(ISBLANK(H43)),$H$3,IF(NOT(ISBLANK(G43)),$G$3,IF(NOT(ISBLANK(F43)),$F$3,IF(NOT(ISBLANK(E43)),$E$3,IF(NOT(ISBLANK(D43)),D$3,Configuration!$A$8)))))))</f>
        <v>Évaluation manquante</v>
      </c>
    </row>
    <row r="44" spans="1:12" ht="25" customHeight="1" x14ac:dyDescent="0.2">
      <c r="A44" s="510"/>
      <c r="B44" s="489"/>
      <c r="C44" s="267"/>
      <c r="D44" s="271"/>
      <c r="E44" s="272"/>
      <c r="F44" s="271"/>
      <c r="G44" s="271"/>
      <c r="H44" s="271"/>
      <c r="I44" s="271"/>
      <c r="J44" s="70"/>
      <c r="K44" s="203" t="str">
        <f>'Vue d''ensemble'!$I$4</f>
        <v>- -</v>
      </c>
      <c r="L44" s="44" t="str">
        <f>IF(NOT(ISBLANK(J44)),$J$3,IF(NOT(ISBLANK(I44)),$I$3,IF(NOT(ISBLANK(H44)),$H$3,IF(NOT(ISBLANK(G44)),$G$3,IF(NOT(ISBLANK(F44)),$F$3,IF(NOT(ISBLANK(E44)),$E$3,IF(NOT(ISBLANK(D44)),D$3,Configuration!$A$8)))))))</f>
        <v>Évaluation manquante</v>
      </c>
    </row>
    <row r="45" spans="1:12" ht="25" customHeight="1" thickBot="1" x14ac:dyDescent="0.25">
      <c r="A45" s="511"/>
      <c r="B45" s="493"/>
      <c r="C45" s="268"/>
      <c r="D45" s="273"/>
      <c r="E45" s="274"/>
      <c r="F45" s="273"/>
      <c r="G45" s="273"/>
      <c r="H45" s="273"/>
      <c r="I45" s="273"/>
      <c r="J45" s="71"/>
      <c r="K45" s="204" t="str">
        <f>'Vue d''ensemble'!$J$4</f>
        <v>- -</v>
      </c>
      <c r="L45" s="44" t="str">
        <f>IF(NOT(ISBLANK(J45)),$J$3,IF(NOT(ISBLANK(I45)),$I$3,IF(NOT(ISBLANK(H45)),$H$3,IF(NOT(ISBLANK(G45)),$G$3,IF(NOT(ISBLANK(F45)),$F$3,IF(NOT(ISBLANK(E45)),$E$3,IF(NOT(ISBLANK(D45)),D$3,Configuration!$A$8)))))))</f>
        <v>Évaluation manquante</v>
      </c>
    </row>
    <row r="46" spans="1:12" x14ac:dyDescent="0.2">
      <c r="K46" s="41"/>
      <c r="L46" s="25"/>
    </row>
    <row r="47" spans="1:12" x14ac:dyDescent="0.2">
      <c r="K47" s="41"/>
      <c r="L47" s="25"/>
    </row>
    <row r="48" spans="1:12" x14ac:dyDescent="0.2">
      <c r="K48" s="41"/>
      <c r="L48" s="25"/>
    </row>
    <row r="49" spans="11:12" x14ac:dyDescent="0.2">
      <c r="K49" s="41"/>
      <c r="L49" s="25"/>
    </row>
    <row r="50" spans="11:12" x14ac:dyDescent="0.2">
      <c r="K50" s="41"/>
      <c r="L50" s="25"/>
    </row>
    <row r="51" spans="11:12" x14ac:dyDescent="0.2">
      <c r="K51" s="41"/>
      <c r="L51" s="25"/>
    </row>
    <row r="52" spans="11:12" x14ac:dyDescent="0.2">
      <c r="K52" s="41"/>
      <c r="L52" s="25"/>
    </row>
    <row r="53" spans="11:12" x14ac:dyDescent="0.2">
      <c r="K53" s="41"/>
      <c r="L53" s="25"/>
    </row>
    <row r="54" spans="11:12" x14ac:dyDescent="0.2">
      <c r="K54" s="41"/>
      <c r="L54" s="25"/>
    </row>
    <row r="55" spans="11:12" x14ac:dyDescent="0.2">
      <c r="K55" s="41"/>
      <c r="L55" s="25"/>
    </row>
    <row r="56" spans="11:12" x14ac:dyDescent="0.2">
      <c r="K56" s="41"/>
      <c r="L56" s="25"/>
    </row>
    <row r="57" spans="11:12" x14ac:dyDescent="0.2">
      <c r="K57" s="41"/>
      <c r="L57" s="25"/>
    </row>
    <row r="58" spans="11:12" x14ac:dyDescent="0.2">
      <c r="K58" s="41"/>
      <c r="L58" s="25"/>
    </row>
    <row r="59" spans="11:12" x14ac:dyDescent="0.2">
      <c r="K59" s="41"/>
      <c r="L59" s="25"/>
    </row>
    <row r="60" spans="11:12" x14ac:dyDescent="0.2">
      <c r="K60" s="41"/>
      <c r="L60" s="25"/>
    </row>
    <row r="61" spans="11:12" x14ac:dyDescent="0.2">
      <c r="K61" s="41"/>
      <c r="L61" s="25"/>
    </row>
    <row r="62" spans="11:12" x14ac:dyDescent="0.2">
      <c r="K62" s="41"/>
      <c r="L62" s="25"/>
    </row>
    <row r="63" spans="11:12" x14ac:dyDescent="0.2">
      <c r="K63" s="41"/>
      <c r="L63" s="25"/>
    </row>
    <row r="64" spans="11:12" x14ac:dyDescent="0.2">
      <c r="K64" s="41"/>
      <c r="L64" s="25"/>
    </row>
    <row r="65" spans="11:12" x14ac:dyDescent="0.2">
      <c r="K65" s="41"/>
      <c r="L65" s="25"/>
    </row>
    <row r="66" spans="11:12" x14ac:dyDescent="0.2">
      <c r="K66" s="41"/>
      <c r="L66" s="25"/>
    </row>
    <row r="67" spans="11:12" x14ac:dyDescent="0.2">
      <c r="K67" s="41"/>
      <c r="L67" s="25"/>
    </row>
    <row r="68" spans="11:12" x14ac:dyDescent="0.2">
      <c r="K68" s="41"/>
      <c r="L68" s="25"/>
    </row>
    <row r="69" spans="11:12" x14ac:dyDescent="0.2">
      <c r="K69" s="41"/>
      <c r="L69" s="25"/>
    </row>
    <row r="70" spans="11:12" x14ac:dyDescent="0.2">
      <c r="K70" s="41"/>
      <c r="L70" s="25"/>
    </row>
    <row r="71" spans="11:12" x14ac:dyDescent="0.2">
      <c r="K71" s="41"/>
      <c r="L71" s="25"/>
    </row>
    <row r="72" spans="11:12" x14ac:dyDescent="0.2">
      <c r="K72" s="41"/>
      <c r="L72" s="25"/>
    </row>
    <row r="73" spans="11:12" x14ac:dyDescent="0.2">
      <c r="K73" s="41"/>
      <c r="L73" s="25"/>
    </row>
    <row r="74" spans="11:12" x14ac:dyDescent="0.2">
      <c r="K74" s="41"/>
      <c r="L74" s="25"/>
    </row>
    <row r="75" spans="11:12" x14ac:dyDescent="0.2">
      <c r="K75" s="41"/>
      <c r="L75" s="25"/>
    </row>
    <row r="76" spans="11:12" x14ac:dyDescent="0.2">
      <c r="K76" s="41"/>
      <c r="L76" s="25"/>
    </row>
    <row r="77" spans="11:12" x14ac:dyDescent="0.2">
      <c r="K77" s="41"/>
      <c r="L77" s="25"/>
    </row>
    <row r="78" spans="11:12" x14ac:dyDescent="0.2">
      <c r="K78" s="41"/>
      <c r="L78" s="25"/>
    </row>
    <row r="79" spans="11:12" x14ac:dyDescent="0.2">
      <c r="K79" s="41"/>
      <c r="L79" s="25"/>
    </row>
    <row r="80" spans="11:12" x14ac:dyDescent="0.2">
      <c r="K80" s="41"/>
      <c r="L80" s="25"/>
    </row>
    <row r="81" spans="11:12" x14ac:dyDescent="0.2">
      <c r="K81" s="41"/>
      <c r="L81" s="25"/>
    </row>
    <row r="82" spans="11:12" x14ac:dyDescent="0.2">
      <c r="K82" s="41"/>
      <c r="L82" s="25"/>
    </row>
    <row r="83" spans="11:12" x14ac:dyDescent="0.2">
      <c r="K83" s="41"/>
      <c r="L83" s="25"/>
    </row>
    <row r="84" spans="11:12" x14ac:dyDescent="0.2">
      <c r="K84" s="41"/>
      <c r="L84" s="25"/>
    </row>
    <row r="85" spans="11:12" x14ac:dyDescent="0.2">
      <c r="K85" s="41"/>
      <c r="L85" s="25"/>
    </row>
    <row r="86" spans="11:12" x14ac:dyDescent="0.2">
      <c r="K86" s="41"/>
      <c r="L86" s="25"/>
    </row>
    <row r="87" spans="11:12" x14ac:dyDescent="0.2">
      <c r="K87" s="41"/>
      <c r="L87" s="25"/>
    </row>
    <row r="88" spans="11:12" x14ac:dyDescent="0.2">
      <c r="K88" s="41"/>
      <c r="L88" s="25"/>
    </row>
    <row r="89" spans="11:12" x14ac:dyDescent="0.2">
      <c r="K89" s="41"/>
      <c r="L89" s="25"/>
    </row>
    <row r="90" spans="11:12" x14ac:dyDescent="0.2">
      <c r="K90" s="41"/>
      <c r="L90" s="25"/>
    </row>
    <row r="91" spans="11:12" x14ac:dyDescent="0.2">
      <c r="K91" s="41"/>
      <c r="L91" s="25"/>
    </row>
    <row r="92" spans="11:12" x14ac:dyDescent="0.2">
      <c r="K92" s="41"/>
      <c r="L92" s="25"/>
    </row>
    <row r="93" spans="11:12" x14ac:dyDescent="0.2">
      <c r="K93" s="41"/>
      <c r="L93" s="25"/>
    </row>
    <row r="94" spans="11:12" x14ac:dyDescent="0.2">
      <c r="K94" s="41"/>
      <c r="L94" s="25"/>
    </row>
    <row r="95" spans="11:12" x14ac:dyDescent="0.2">
      <c r="K95" s="41"/>
      <c r="L95" s="25"/>
    </row>
    <row r="96" spans="11:12" x14ac:dyDescent="0.2">
      <c r="K96" s="41"/>
      <c r="L96" s="25"/>
    </row>
    <row r="97" spans="11:12" x14ac:dyDescent="0.2">
      <c r="K97" s="41"/>
      <c r="L97" s="25"/>
    </row>
    <row r="98" spans="11:12" x14ac:dyDescent="0.2">
      <c r="K98" s="41"/>
      <c r="L98" s="25"/>
    </row>
  </sheetData>
  <mergeCells count="17">
    <mergeCell ref="A5:A10"/>
    <mergeCell ref="A12:A17"/>
    <mergeCell ref="A40:A45"/>
    <mergeCell ref="A19:A24"/>
    <mergeCell ref="A26:A31"/>
    <mergeCell ref="A33:A38"/>
    <mergeCell ref="A1:K1"/>
    <mergeCell ref="B2:B3"/>
    <mergeCell ref="C2:C3"/>
    <mergeCell ref="K2:K3"/>
    <mergeCell ref="D2:J2"/>
    <mergeCell ref="B39:B45"/>
    <mergeCell ref="B4:B10"/>
    <mergeCell ref="B11:B17"/>
    <mergeCell ref="B18:B24"/>
    <mergeCell ref="B25:B31"/>
    <mergeCell ref="B32:B38"/>
  </mergeCells>
  <conditionalFormatting sqref="H4:H45">
    <cfRule type="notContainsBlanks" dxfId="28" priority="1">
      <formula>LEN(TRIM(H4))&gt;0</formula>
    </cfRule>
  </conditionalFormatting>
  <conditionalFormatting sqref="I4:I45">
    <cfRule type="notContainsBlanks" dxfId="27" priority="2">
      <formula>LEN(TRIM(I4))&gt;0</formula>
    </cfRule>
  </conditionalFormatting>
  <conditionalFormatting sqref="E4:E45">
    <cfRule type="notContainsBlanks" dxfId="26" priority="4">
      <formula>LEN(TRIM(E4))&gt;0</formula>
    </cfRule>
  </conditionalFormatting>
  <conditionalFormatting sqref="F4:F45">
    <cfRule type="notContainsBlanks" dxfId="25" priority="5">
      <formula>LEN(TRIM(F4))&gt;0</formula>
    </cfRule>
  </conditionalFormatting>
  <conditionalFormatting sqref="G4:G45">
    <cfRule type="notContainsBlanks" dxfId="24" priority="6">
      <formula>LEN(TRIM(G4))&gt;0</formula>
    </cfRule>
  </conditionalFormatting>
  <conditionalFormatting sqref="D4:D45">
    <cfRule type="notContainsBlanks" dxfId="23" priority="3">
      <formula>LEN(TRIM(D4))&gt;0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N45"/>
  <sheetViews>
    <sheetView zoomScaleNormal="100" workbookViewId="0">
      <selection activeCell="K4" sqref="K4:K8"/>
    </sheetView>
  </sheetViews>
  <sheetFormatPr baseColWidth="10" defaultColWidth="10.83203125" defaultRowHeight="16" x14ac:dyDescent="0.2"/>
  <cols>
    <col min="1" max="1" width="50.6640625" style="82" customWidth="1"/>
    <col min="2" max="3" width="50.6640625" style="83" customWidth="1"/>
    <col min="4" max="9" width="3.6640625" style="83" customWidth="1"/>
    <col min="10" max="10" width="3.6640625" style="83" hidden="1" customWidth="1"/>
    <col min="11" max="11" width="20.6640625" style="27" customWidth="1"/>
    <col min="12" max="12" width="10.83203125" style="65"/>
    <col min="13" max="16384" width="10.83203125" style="25"/>
  </cols>
  <sheetData>
    <row r="1" spans="1:14" ht="35" customHeight="1" thickBot="1" x14ac:dyDescent="0.25">
      <c r="A1" s="486" t="s">
        <v>98</v>
      </c>
      <c r="B1" s="513"/>
      <c r="C1" s="513"/>
      <c r="D1" s="513"/>
      <c r="E1" s="513"/>
      <c r="F1" s="513"/>
      <c r="G1" s="513"/>
      <c r="H1" s="513"/>
      <c r="I1" s="513"/>
      <c r="J1" s="513"/>
      <c r="K1" s="514"/>
      <c r="L1" s="78"/>
      <c r="M1" s="79"/>
      <c r="N1" s="79"/>
    </row>
    <row r="2" spans="1:14" s="80" customFormat="1" ht="17.25" customHeight="1" x14ac:dyDescent="0.15">
      <c r="A2" s="525"/>
      <c r="B2" s="526" t="s">
        <v>5</v>
      </c>
      <c r="C2" s="527" t="s">
        <v>2</v>
      </c>
      <c r="D2" s="522" t="s">
        <v>3</v>
      </c>
      <c r="E2" s="523"/>
      <c r="F2" s="523"/>
      <c r="G2" s="523"/>
      <c r="H2" s="523"/>
      <c r="I2" s="523"/>
      <c r="J2" s="524"/>
      <c r="K2" s="466" t="s">
        <v>4</v>
      </c>
      <c r="L2" s="66"/>
    </row>
    <row r="3" spans="1:14" s="81" customFormat="1" ht="64" thickBot="1" x14ac:dyDescent="0.25">
      <c r="A3" s="525"/>
      <c r="B3" s="526"/>
      <c r="C3" s="527"/>
      <c r="D3" s="28" t="str">
        <f>Configuration!$A$2</f>
        <v>Non Acquis</v>
      </c>
      <c r="E3" s="84" t="str">
        <f>Configuration!$A$3</f>
        <v>Loin</v>
      </c>
      <c r="F3" s="28" t="str">
        <f>Configuration!$A$4</f>
        <v>Proche</v>
      </c>
      <c r="G3" s="28" t="str">
        <f>Configuration!$A$5</f>
        <v>Très proche</v>
      </c>
      <c r="H3" s="28" t="str">
        <f>Configuration!$A$6</f>
        <v>Attendu</v>
      </c>
      <c r="I3" s="28" t="str">
        <f>Configuration!$A$7</f>
        <v>Au-delà</v>
      </c>
      <c r="J3" s="85" t="str">
        <f>Configuration!A9</f>
        <v>Pas d'objet</v>
      </c>
      <c r="K3" s="466"/>
      <c r="L3" s="66"/>
    </row>
    <row r="4" spans="1:14" ht="25" customHeight="1" thickBot="1" x14ac:dyDescent="0.25">
      <c r="A4" s="117" t="s">
        <v>100</v>
      </c>
      <c r="B4" s="518"/>
      <c r="C4" s="275"/>
      <c r="D4" s="278"/>
      <c r="E4" s="279"/>
      <c r="F4" s="278"/>
      <c r="G4" s="278"/>
      <c r="H4" s="278"/>
      <c r="I4" s="278"/>
      <c r="J4" s="275"/>
      <c r="K4" s="202" t="str">
        <f>'Vue d''ensemble'!$D$4</f>
        <v>ADAM Cyrille</v>
      </c>
      <c r="L4" s="44" t="str">
        <f>IF(NOT(ISBLANK(J4)),$J$3,IF(NOT(ISBLANK(I4)),$I$3,IF(NOT(ISBLANK(H4)),$H$3,IF(NOT(ISBLANK(G4)),$G$3,IF(NOT(ISBLANK(F4)),$F$3,IF(NOT(ISBLANK(E4)),$E$3,IF(NOT(ISBLANK(D4)),D$3,Configuration!$A$8)))))))</f>
        <v>Évaluation manquante</v>
      </c>
    </row>
    <row r="5" spans="1:14" ht="25" customHeight="1" x14ac:dyDescent="0.2">
      <c r="A5" s="519" t="s">
        <v>147</v>
      </c>
      <c r="B5" s="516"/>
      <c r="C5" s="276"/>
      <c r="D5" s="280"/>
      <c r="E5" s="281"/>
      <c r="F5" s="280"/>
      <c r="G5" s="280"/>
      <c r="H5" s="280"/>
      <c r="I5" s="280"/>
      <c r="J5" s="276"/>
      <c r="K5" s="203" t="str">
        <f>'Vue d''ensemble'!$E$4</f>
        <v>CARON Vincent</v>
      </c>
      <c r="L5" s="44" t="str">
        <f>IF(NOT(ISBLANK(J5)),$J$3,IF(NOT(ISBLANK(I5)),$I$3,IF(NOT(ISBLANK(H5)),$H$3,IF(NOT(ISBLANK(G5)),$G$3,IF(NOT(ISBLANK(F5)),$F$3,IF(NOT(ISBLANK(E5)),$E$3,IF(NOT(ISBLANK(D5)),D$3,Configuration!$A$8)))))))</f>
        <v>Évaluation manquante</v>
      </c>
    </row>
    <row r="6" spans="1:14" ht="25" customHeight="1" x14ac:dyDescent="0.2">
      <c r="A6" s="520"/>
      <c r="B6" s="516"/>
      <c r="C6" s="276"/>
      <c r="D6" s="280"/>
      <c r="E6" s="281"/>
      <c r="F6" s="280"/>
      <c r="G6" s="280"/>
      <c r="H6" s="280"/>
      <c r="I6" s="280"/>
      <c r="J6" s="276"/>
      <c r="K6" s="203" t="str">
        <f>'Vue d''ensemble'!$F$4</f>
        <v>DAIBISARAM Alan</v>
      </c>
      <c r="L6" s="44" t="str">
        <f>IF(NOT(ISBLANK(J6)),$J$3,IF(NOT(ISBLANK(I6)),$I$3,IF(NOT(ISBLANK(H6)),$H$3,IF(NOT(ISBLANK(G6)),$G$3,IF(NOT(ISBLANK(F6)),$F$3,IF(NOT(ISBLANK(E6)),$E$3,IF(NOT(ISBLANK(D6)),D$3,Configuration!$A$8)))))))</f>
        <v>Évaluation manquante</v>
      </c>
    </row>
    <row r="7" spans="1:14" ht="25" customHeight="1" x14ac:dyDescent="0.2">
      <c r="A7" s="520"/>
      <c r="B7" s="516"/>
      <c r="C7" s="276"/>
      <c r="D7" s="280"/>
      <c r="E7" s="281"/>
      <c r="F7" s="280"/>
      <c r="G7" s="280"/>
      <c r="H7" s="280"/>
      <c r="I7" s="280"/>
      <c r="J7" s="276"/>
      <c r="K7" s="203" t="str">
        <f>'Vue d''ensemble'!$G$4</f>
        <v>GARNIER Louis-François</v>
      </c>
      <c r="L7" s="44" t="str">
        <f>IF(NOT(ISBLANK(J7)),$J$3,IF(NOT(ISBLANK(I7)),$I$3,IF(NOT(ISBLANK(H7)),$H$3,IF(NOT(ISBLANK(G7)),$G$3,IF(NOT(ISBLANK(F7)),$F$3,IF(NOT(ISBLANK(E7)),$E$3,IF(NOT(ISBLANK(D7)),D$3,Configuration!$A$8)))))))</f>
        <v>Évaluation manquante</v>
      </c>
    </row>
    <row r="8" spans="1:14" ht="25" customHeight="1" x14ac:dyDescent="0.2">
      <c r="A8" s="520"/>
      <c r="B8" s="516"/>
      <c r="C8" s="276"/>
      <c r="D8" s="280"/>
      <c r="E8" s="281"/>
      <c r="F8" s="280"/>
      <c r="G8" s="280"/>
      <c r="H8" s="280"/>
      <c r="I8" s="280"/>
      <c r="J8" s="276"/>
      <c r="K8" s="203" t="str">
        <f>'Vue d''ensemble'!$H$4</f>
        <v>HARRATI Mohsine</v>
      </c>
      <c r="L8" s="44" t="str">
        <f>IF(NOT(ISBLANK(J8)),$J$3,IF(NOT(ISBLANK(I8)),$I$3,IF(NOT(ISBLANK(H8)),$H$3,IF(NOT(ISBLANK(G8)),$G$3,IF(NOT(ISBLANK(F8)),$F$3,IF(NOT(ISBLANK(E8)),$E$3,IF(NOT(ISBLANK(D8)),D$3,Configuration!$A$8)))))))</f>
        <v>Évaluation manquante</v>
      </c>
    </row>
    <row r="9" spans="1:14" ht="25" customHeight="1" x14ac:dyDescent="0.2">
      <c r="A9" s="520"/>
      <c r="B9" s="516"/>
      <c r="C9" s="276"/>
      <c r="D9" s="280"/>
      <c r="E9" s="281"/>
      <c r="F9" s="280"/>
      <c r="G9" s="280"/>
      <c r="H9" s="280"/>
      <c r="I9" s="280"/>
      <c r="J9" s="276"/>
      <c r="K9" s="203" t="str">
        <f>'Vue d''ensemble'!$I$4</f>
        <v>- -</v>
      </c>
      <c r="L9" s="44" t="str">
        <f>IF(NOT(ISBLANK(J9)),$J$3,IF(NOT(ISBLANK(I9)),$I$3,IF(NOT(ISBLANK(H9)),$H$3,IF(NOT(ISBLANK(G9)),$G$3,IF(NOT(ISBLANK(F9)),$F$3,IF(NOT(ISBLANK(E9)),$E$3,IF(NOT(ISBLANK(D9)),D$3,Configuration!$A$8)))))))</f>
        <v>Évaluation manquante</v>
      </c>
    </row>
    <row r="10" spans="1:14" ht="25" customHeight="1" thickBot="1" x14ac:dyDescent="0.25">
      <c r="A10" s="521"/>
      <c r="B10" s="517"/>
      <c r="C10" s="277"/>
      <c r="D10" s="282"/>
      <c r="E10" s="283"/>
      <c r="F10" s="282"/>
      <c r="G10" s="282"/>
      <c r="H10" s="282"/>
      <c r="I10" s="282"/>
      <c r="J10" s="277"/>
      <c r="K10" s="204" t="str">
        <f>'Vue d''ensemble'!$J$4</f>
        <v>- -</v>
      </c>
      <c r="L10" s="44" t="str">
        <f>IF(NOT(ISBLANK(J10)),$J$3,IF(NOT(ISBLANK(I10)),$I$3,IF(NOT(ISBLANK(H10)),$H$3,IF(NOT(ISBLANK(G10)),$G$3,IF(NOT(ISBLANK(F10)),$F$3,IF(NOT(ISBLANK(E10)),$E$3,IF(NOT(ISBLANK(D10)),D$3,Configuration!$A$8)))))))</f>
        <v>Évaluation manquante</v>
      </c>
    </row>
    <row r="11" spans="1:14" ht="25" customHeight="1" thickBot="1" x14ac:dyDescent="0.25">
      <c r="A11" s="117" t="s">
        <v>106</v>
      </c>
      <c r="B11" s="515"/>
      <c r="C11" s="276"/>
      <c r="D11" s="280"/>
      <c r="E11" s="281"/>
      <c r="F11" s="280"/>
      <c r="G11" s="280"/>
      <c r="H11" s="280"/>
      <c r="I11" s="280"/>
      <c r="J11" s="276"/>
      <c r="K11" s="202" t="str">
        <f>'Vue d''ensemble'!$D$4</f>
        <v>ADAM Cyrille</v>
      </c>
      <c r="L11" s="44" t="str">
        <f>IF(NOT(ISBLANK(J11)),$J$3,IF(NOT(ISBLANK(I11)),$I$3,IF(NOT(ISBLANK(H11)),$H$3,IF(NOT(ISBLANK(G11)),$G$3,IF(NOT(ISBLANK(F11)),$F$3,IF(NOT(ISBLANK(E11)),$E$3,IF(NOT(ISBLANK(D11)),D$3,Configuration!$A$8)))))))</f>
        <v>Évaluation manquante</v>
      </c>
    </row>
    <row r="12" spans="1:14" ht="25" customHeight="1" x14ac:dyDescent="0.2">
      <c r="A12" s="422" t="s">
        <v>148</v>
      </c>
      <c r="B12" s="516"/>
      <c r="C12" s="276"/>
      <c r="D12" s="280"/>
      <c r="E12" s="281"/>
      <c r="F12" s="280"/>
      <c r="G12" s="280"/>
      <c r="H12" s="280"/>
      <c r="I12" s="280"/>
      <c r="J12" s="276"/>
      <c r="K12" s="203" t="str">
        <f>'Vue d''ensemble'!$E$4</f>
        <v>CARON Vincent</v>
      </c>
      <c r="L12" s="44" t="str">
        <f>IF(NOT(ISBLANK(J12)),$J$3,IF(NOT(ISBLANK(I12)),$I$3,IF(NOT(ISBLANK(H12)),$H$3,IF(NOT(ISBLANK(G12)),$G$3,IF(NOT(ISBLANK(F12)),$F$3,IF(NOT(ISBLANK(E12)),$E$3,IF(NOT(ISBLANK(D12)),D$3,Configuration!$A$8)))))))</f>
        <v>Évaluation manquante</v>
      </c>
    </row>
    <row r="13" spans="1:14" ht="25" customHeight="1" x14ac:dyDescent="0.2">
      <c r="A13" s="453"/>
      <c r="B13" s="516"/>
      <c r="C13" s="276"/>
      <c r="D13" s="280"/>
      <c r="E13" s="281"/>
      <c r="F13" s="280"/>
      <c r="G13" s="280"/>
      <c r="H13" s="280"/>
      <c r="I13" s="280"/>
      <c r="J13" s="276"/>
      <c r="K13" s="203" t="str">
        <f>'Vue d''ensemble'!$F$4</f>
        <v>DAIBISARAM Alan</v>
      </c>
      <c r="L13" s="44" t="str">
        <f>IF(NOT(ISBLANK(J13)),$J$3,IF(NOT(ISBLANK(I13)),$I$3,IF(NOT(ISBLANK(H13)),$H$3,IF(NOT(ISBLANK(G13)),$G$3,IF(NOT(ISBLANK(F13)),$F$3,IF(NOT(ISBLANK(E13)),$E$3,IF(NOT(ISBLANK(D13)),D$3,Configuration!$A$8)))))))</f>
        <v>Évaluation manquante</v>
      </c>
    </row>
    <row r="14" spans="1:14" ht="25" customHeight="1" x14ac:dyDescent="0.2">
      <c r="A14" s="453"/>
      <c r="B14" s="516"/>
      <c r="C14" s="276"/>
      <c r="D14" s="280"/>
      <c r="E14" s="281"/>
      <c r="F14" s="280"/>
      <c r="G14" s="280"/>
      <c r="H14" s="280"/>
      <c r="I14" s="280"/>
      <c r="J14" s="276"/>
      <c r="K14" s="203" t="str">
        <f>'Vue d''ensemble'!$G$4</f>
        <v>GARNIER Louis-François</v>
      </c>
      <c r="L14" s="44" t="str">
        <f>IF(NOT(ISBLANK(J14)),$J$3,IF(NOT(ISBLANK(I14)),$I$3,IF(NOT(ISBLANK(H14)),$H$3,IF(NOT(ISBLANK(G14)),$G$3,IF(NOT(ISBLANK(F14)),$F$3,IF(NOT(ISBLANK(E14)),$E$3,IF(NOT(ISBLANK(D14)),D$3,Configuration!$A$8)))))))</f>
        <v>Évaluation manquante</v>
      </c>
    </row>
    <row r="15" spans="1:14" ht="25" customHeight="1" x14ac:dyDescent="0.2">
      <c r="A15" s="453"/>
      <c r="B15" s="516"/>
      <c r="C15" s="276"/>
      <c r="D15" s="280"/>
      <c r="E15" s="281"/>
      <c r="F15" s="280"/>
      <c r="G15" s="280"/>
      <c r="H15" s="280"/>
      <c r="I15" s="280"/>
      <c r="J15" s="276"/>
      <c r="K15" s="203" t="str">
        <f>'Vue d''ensemble'!$H$4</f>
        <v>HARRATI Mohsine</v>
      </c>
      <c r="L15" s="44" t="str">
        <f>IF(NOT(ISBLANK(J15)),$J$3,IF(NOT(ISBLANK(I15)),$I$3,IF(NOT(ISBLANK(H15)),$H$3,IF(NOT(ISBLANK(G15)),$G$3,IF(NOT(ISBLANK(F15)),$F$3,IF(NOT(ISBLANK(E15)),$E$3,IF(NOT(ISBLANK(D15)),D$3,Configuration!$A$8)))))))</f>
        <v>Évaluation manquante</v>
      </c>
    </row>
    <row r="16" spans="1:14" ht="25" customHeight="1" x14ac:dyDescent="0.2">
      <c r="A16" s="453"/>
      <c r="B16" s="516"/>
      <c r="C16" s="276"/>
      <c r="D16" s="280"/>
      <c r="E16" s="281"/>
      <c r="F16" s="280"/>
      <c r="G16" s="280"/>
      <c r="H16" s="280"/>
      <c r="I16" s="280"/>
      <c r="J16" s="276"/>
      <c r="K16" s="203" t="str">
        <f>'Vue d''ensemble'!$I$4</f>
        <v>- -</v>
      </c>
      <c r="L16" s="44" t="str">
        <f>IF(NOT(ISBLANK(J16)),$J$3,IF(NOT(ISBLANK(I16)),$I$3,IF(NOT(ISBLANK(H16)),$H$3,IF(NOT(ISBLANK(G16)),$G$3,IF(NOT(ISBLANK(F16)),$F$3,IF(NOT(ISBLANK(E16)),$E$3,IF(NOT(ISBLANK(D16)),D$3,Configuration!$A$8)))))))</f>
        <v>Évaluation manquante</v>
      </c>
    </row>
    <row r="17" spans="1:12" ht="25" customHeight="1" thickBot="1" x14ac:dyDescent="0.25">
      <c r="A17" s="454"/>
      <c r="B17" s="517"/>
      <c r="C17" s="277"/>
      <c r="D17" s="282"/>
      <c r="E17" s="283"/>
      <c r="F17" s="282"/>
      <c r="G17" s="282"/>
      <c r="H17" s="282"/>
      <c r="I17" s="282"/>
      <c r="J17" s="277"/>
      <c r="K17" s="204" t="str">
        <f>'Vue d''ensemble'!$J$4</f>
        <v>- -</v>
      </c>
      <c r="L17" s="44" t="str">
        <f>IF(NOT(ISBLANK(J17)),$J$3,IF(NOT(ISBLANK(I17)),$I$3,IF(NOT(ISBLANK(H17)),$H$3,IF(NOT(ISBLANK(G17)),$G$3,IF(NOT(ISBLANK(F17)),$F$3,IF(NOT(ISBLANK(E17)),$E$3,IF(NOT(ISBLANK(D17)),D$3,Configuration!$A$8)))))))</f>
        <v>Évaluation manquante</v>
      </c>
    </row>
    <row r="18" spans="1:12" ht="25" customHeight="1" thickBot="1" x14ac:dyDescent="0.25">
      <c r="A18" s="125" t="s">
        <v>101</v>
      </c>
      <c r="B18" s="496"/>
      <c r="C18" s="267"/>
      <c r="D18" s="280"/>
      <c r="E18" s="281"/>
      <c r="F18" s="280"/>
      <c r="G18" s="280"/>
      <c r="H18" s="280"/>
      <c r="I18" s="280"/>
      <c r="J18" s="276"/>
      <c r="K18" s="202" t="str">
        <f>'Vue d''ensemble'!$D$4</f>
        <v>ADAM Cyrille</v>
      </c>
      <c r="L18" s="44" t="str">
        <f>IF(NOT(ISBLANK(J18)),$J$3,IF(NOT(ISBLANK(I18)),$I$3,IF(NOT(ISBLANK(H18)),$H$3,IF(NOT(ISBLANK(G18)),$G$3,IF(NOT(ISBLANK(F18)),$F$3,IF(NOT(ISBLANK(E18)),$E$3,IF(NOT(ISBLANK(D18)),D$3,Configuration!$A$8)))))))</f>
        <v>Évaluation manquante</v>
      </c>
    </row>
    <row r="19" spans="1:12" ht="25" customHeight="1" x14ac:dyDescent="0.2">
      <c r="A19" s="422" t="s">
        <v>149</v>
      </c>
      <c r="B19" s="489"/>
      <c r="C19" s="267"/>
      <c r="D19" s="280"/>
      <c r="E19" s="281"/>
      <c r="F19" s="280"/>
      <c r="G19" s="280"/>
      <c r="H19" s="280"/>
      <c r="I19" s="280"/>
      <c r="J19" s="276"/>
      <c r="K19" s="203" t="str">
        <f>'Vue d''ensemble'!$E$4</f>
        <v>CARON Vincent</v>
      </c>
      <c r="L19" s="44" t="str">
        <f>IF(NOT(ISBLANK(J19)),$J$3,IF(NOT(ISBLANK(I19)),$I$3,IF(NOT(ISBLANK(H19)),$H$3,IF(NOT(ISBLANK(G19)),$G$3,IF(NOT(ISBLANK(F19)),$F$3,IF(NOT(ISBLANK(E19)),$E$3,IF(NOT(ISBLANK(D19)),D$3,Configuration!$A$8)))))))</f>
        <v>Évaluation manquante</v>
      </c>
    </row>
    <row r="20" spans="1:12" ht="25" customHeight="1" x14ac:dyDescent="0.2">
      <c r="A20" s="422"/>
      <c r="B20" s="489"/>
      <c r="C20" s="267"/>
      <c r="D20" s="280"/>
      <c r="E20" s="281"/>
      <c r="F20" s="280"/>
      <c r="G20" s="280"/>
      <c r="H20" s="280"/>
      <c r="I20" s="280"/>
      <c r="J20" s="276"/>
      <c r="K20" s="203" t="str">
        <f>'Vue d''ensemble'!$F$4</f>
        <v>DAIBISARAM Alan</v>
      </c>
      <c r="L20" s="44" t="str">
        <f>IF(NOT(ISBLANK(J20)),$J$3,IF(NOT(ISBLANK(I20)),$I$3,IF(NOT(ISBLANK(H20)),$H$3,IF(NOT(ISBLANK(G20)),$G$3,IF(NOT(ISBLANK(F20)),$F$3,IF(NOT(ISBLANK(E20)),$E$3,IF(NOT(ISBLANK(D20)),D$3,Configuration!$A$8)))))))</f>
        <v>Évaluation manquante</v>
      </c>
    </row>
    <row r="21" spans="1:12" ht="25" customHeight="1" x14ac:dyDescent="0.2">
      <c r="A21" s="422"/>
      <c r="B21" s="489"/>
      <c r="C21" s="267"/>
      <c r="D21" s="280"/>
      <c r="E21" s="281"/>
      <c r="F21" s="280"/>
      <c r="G21" s="280"/>
      <c r="H21" s="280"/>
      <c r="I21" s="280"/>
      <c r="J21" s="276"/>
      <c r="K21" s="203" t="str">
        <f>'Vue d''ensemble'!$G$4</f>
        <v>GARNIER Louis-François</v>
      </c>
      <c r="L21" s="44" t="str">
        <f>IF(NOT(ISBLANK(J21)),$J$3,IF(NOT(ISBLANK(I21)),$I$3,IF(NOT(ISBLANK(H21)),$H$3,IF(NOT(ISBLANK(G21)),$G$3,IF(NOT(ISBLANK(F21)),$F$3,IF(NOT(ISBLANK(E21)),$E$3,IF(NOT(ISBLANK(D21)),D$3,Configuration!$A$8)))))))</f>
        <v>Évaluation manquante</v>
      </c>
    </row>
    <row r="22" spans="1:12" ht="25" customHeight="1" x14ac:dyDescent="0.2">
      <c r="A22" s="422"/>
      <c r="B22" s="489"/>
      <c r="C22" s="267"/>
      <c r="D22" s="280"/>
      <c r="E22" s="281"/>
      <c r="F22" s="280"/>
      <c r="G22" s="280"/>
      <c r="H22" s="280"/>
      <c r="I22" s="280"/>
      <c r="J22" s="276"/>
      <c r="K22" s="203" t="str">
        <f>'Vue d''ensemble'!$H$4</f>
        <v>HARRATI Mohsine</v>
      </c>
      <c r="L22" s="44" t="str">
        <f>IF(NOT(ISBLANK(J22)),$J$3,IF(NOT(ISBLANK(I22)),$I$3,IF(NOT(ISBLANK(H22)),$H$3,IF(NOT(ISBLANK(G22)),$G$3,IF(NOT(ISBLANK(F22)),$F$3,IF(NOT(ISBLANK(E22)),$E$3,IF(NOT(ISBLANK(D22)),D$3,Configuration!$A$8)))))))</f>
        <v>Évaluation manquante</v>
      </c>
    </row>
    <row r="23" spans="1:12" ht="25" customHeight="1" x14ac:dyDescent="0.2">
      <c r="A23" s="422"/>
      <c r="B23" s="489"/>
      <c r="C23" s="267"/>
      <c r="D23" s="280"/>
      <c r="E23" s="281"/>
      <c r="F23" s="280"/>
      <c r="G23" s="280"/>
      <c r="H23" s="280"/>
      <c r="I23" s="280"/>
      <c r="J23" s="276"/>
      <c r="K23" s="203" t="str">
        <f>'Vue d''ensemble'!$I$4</f>
        <v>- -</v>
      </c>
      <c r="L23" s="44" t="str">
        <f>IF(NOT(ISBLANK(J23)),$J$3,IF(NOT(ISBLANK(I23)),$I$3,IF(NOT(ISBLANK(H23)),$H$3,IF(NOT(ISBLANK(G23)),$G$3,IF(NOT(ISBLANK(F23)),$F$3,IF(NOT(ISBLANK(E23)),$E$3,IF(NOT(ISBLANK(D23)),D$3,Configuration!$A$8)))))))</f>
        <v>Évaluation manquante</v>
      </c>
    </row>
    <row r="24" spans="1:12" ht="25" customHeight="1" thickBot="1" x14ac:dyDescent="0.25">
      <c r="A24" s="490"/>
      <c r="B24" s="493"/>
      <c r="C24" s="268"/>
      <c r="D24" s="282"/>
      <c r="E24" s="283"/>
      <c r="F24" s="282"/>
      <c r="G24" s="282"/>
      <c r="H24" s="282"/>
      <c r="I24" s="282"/>
      <c r="J24" s="277"/>
      <c r="K24" s="204" t="str">
        <f>'Vue d''ensemble'!$J$4</f>
        <v>- -</v>
      </c>
      <c r="L24" s="44" t="str">
        <f>IF(NOT(ISBLANK(J24)),$J$3,IF(NOT(ISBLANK(I24)),$I$3,IF(NOT(ISBLANK(H24)),$H$3,IF(NOT(ISBLANK(G24)),$G$3,IF(NOT(ISBLANK(F24)),$F$3,IF(NOT(ISBLANK(E24)),$E$3,IF(NOT(ISBLANK(D24)),D$3,Configuration!$A$8)))))))</f>
        <v>Évaluation manquante</v>
      </c>
    </row>
    <row r="25" spans="1:12" ht="25" customHeight="1" thickBot="1" x14ac:dyDescent="0.25">
      <c r="A25" s="125" t="s">
        <v>102</v>
      </c>
      <c r="B25" s="496"/>
      <c r="C25" s="267"/>
      <c r="D25" s="280"/>
      <c r="E25" s="281"/>
      <c r="F25" s="280"/>
      <c r="G25" s="280"/>
      <c r="H25" s="280"/>
      <c r="I25" s="280"/>
      <c r="J25" s="276"/>
      <c r="K25" s="202" t="str">
        <f>'Vue d''ensemble'!$D$4</f>
        <v>ADAM Cyrille</v>
      </c>
      <c r="L25" s="44" t="str">
        <f>IF(NOT(ISBLANK(J25)),$J$3,IF(NOT(ISBLANK(I25)),$I$3,IF(NOT(ISBLANK(H25)),$H$3,IF(NOT(ISBLANK(G25)),$G$3,IF(NOT(ISBLANK(F25)),$F$3,IF(NOT(ISBLANK(E25)),$E$3,IF(NOT(ISBLANK(D25)),D$3,Configuration!$A$8)))))))</f>
        <v>Évaluation manquante</v>
      </c>
    </row>
    <row r="26" spans="1:12" ht="25" customHeight="1" x14ac:dyDescent="0.2">
      <c r="A26" s="422" t="s">
        <v>150</v>
      </c>
      <c r="B26" s="489"/>
      <c r="C26" s="267"/>
      <c r="D26" s="280"/>
      <c r="E26" s="281"/>
      <c r="F26" s="280"/>
      <c r="G26" s="280"/>
      <c r="H26" s="280"/>
      <c r="I26" s="280"/>
      <c r="J26" s="276"/>
      <c r="K26" s="203" t="str">
        <f>'Vue d''ensemble'!$E$4</f>
        <v>CARON Vincent</v>
      </c>
      <c r="L26" s="44" t="str">
        <f>IF(NOT(ISBLANK(J26)),$J$3,IF(NOT(ISBLANK(I26)),$I$3,IF(NOT(ISBLANK(H26)),$H$3,IF(NOT(ISBLANK(G26)),$G$3,IF(NOT(ISBLANK(F26)),$F$3,IF(NOT(ISBLANK(E26)),$E$3,IF(NOT(ISBLANK(D26)),D$3,Configuration!$A$8)))))))</f>
        <v>Évaluation manquante</v>
      </c>
    </row>
    <row r="27" spans="1:12" ht="25" customHeight="1" x14ac:dyDescent="0.2">
      <c r="A27" s="453"/>
      <c r="B27" s="489"/>
      <c r="C27" s="267"/>
      <c r="D27" s="280"/>
      <c r="E27" s="281"/>
      <c r="F27" s="280"/>
      <c r="G27" s="280"/>
      <c r="H27" s="280"/>
      <c r="I27" s="280"/>
      <c r="J27" s="276"/>
      <c r="K27" s="203" t="str">
        <f>'Vue d''ensemble'!$F$4</f>
        <v>DAIBISARAM Alan</v>
      </c>
      <c r="L27" s="44" t="str">
        <f>IF(NOT(ISBLANK(J27)),$J$3,IF(NOT(ISBLANK(I27)),$I$3,IF(NOT(ISBLANK(H27)),$H$3,IF(NOT(ISBLANK(G27)),$G$3,IF(NOT(ISBLANK(F27)),$F$3,IF(NOT(ISBLANK(E27)),$E$3,IF(NOT(ISBLANK(D27)),D$3,Configuration!$A$8)))))))</f>
        <v>Évaluation manquante</v>
      </c>
    </row>
    <row r="28" spans="1:12" ht="25" customHeight="1" x14ac:dyDescent="0.2">
      <c r="A28" s="453"/>
      <c r="B28" s="489"/>
      <c r="C28" s="267"/>
      <c r="D28" s="280"/>
      <c r="E28" s="281"/>
      <c r="F28" s="280"/>
      <c r="G28" s="280"/>
      <c r="H28" s="280"/>
      <c r="I28" s="280"/>
      <c r="J28" s="276"/>
      <c r="K28" s="203" t="str">
        <f>'Vue d''ensemble'!$G$4</f>
        <v>GARNIER Louis-François</v>
      </c>
      <c r="L28" s="44" t="str">
        <f>IF(NOT(ISBLANK(J28)),$J$3,IF(NOT(ISBLANK(I28)),$I$3,IF(NOT(ISBLANK(H28)),$H$3,IF(NOT(ISBLANK(G28)),$G$3,IF(NOT(ISBLANK(F28)),$F$3,IF(NOT(ISBLANK(E28)),$E$3,IF(NOT(ISBLANK(D28)),D$3,Configuration!$A$8)))))))</f>
        <v>Évaluation manquante</v>
      </c>
    </row>
    <row r="29" spans="1:12" ht="25" customHeight="1" x14ac:dyDescent="0.2">
      <c r="A29" s="453"/>
      <c r="B29" s="489"/>
      <c r="C29" s="267"/>
      <c r="D29" s="280"/>
      <c r="E29" s="281"/>
      <c r="F29" s="280"/>
      <c r="G29" s="280"/>
      <c r="H29" s="280"/>
      <c r="I29" s="280"/>
      <c r="J29" s="276"/>
      <c r="K29" s="203" t="str">
        <f>'Vue d''ensemble'!$H$4</f>
        <v>HARRATI Mohsine</v>
      </c>
      <c r="L29" s="44" t="str">
        <f>IF(NOT(ISBLANK(J29)),$J$3,IF(NOT(ISBLANK(I29)),$I$3,IF(NOT(ISBLANK(H29)),$H$3,IF(NOT(ISBLANK(G29)),$G$3,IF(NOT(ISBLANK(F29)),$F$3,IF(NOT(ISBLANK(E29)),$E$3,IF(NOT(ISBLANK(D29)),D$3,Configuration!$A$8)))))))</f>
        <v>Évaluation manquante</v>
      </c>
    </row>
    <row r="30" spans="1:12" ht="25" customHeight="1" x14ac:dyDescent="0.2">
      <c r="A30" s="453"/>
      <c r="B30" s="489"/>
      <c r="C30" s="267"/>
      <c r="D30" s="280"/>
      <c r="E30" s="281"/>
      <c r="F30" s="280"/>
      <c r="G30" s="280"/>
      <c r="H30" s="280"/>
      <c r="I30" s="280"/>
      <c r="J30" s="276"/>
      <c r="K30" s="203" t="str">
        <f>'Vue d''ensemble'!$I$4</f>
        <v>- -</v>
      </c>
      <c r="L30" s="44" t="str">
        <f>IF(NOT(ISBLANK(J30)),$J$3,IF(NOT(ISBLANK(I30)),$I$3,IF(NOT(ISBLANK(H30)),$H$3,IF(NOT(ISBLANK(G30)),$G$3,IF(NOT(ISBLANK(F30)),$F$3,IF(NOT(ISBLANK(E30)),$E$3,IF(NOT(ISBLANK(D30)),D$3,Configuration!$A$8)))))))</f>
        <v>Évaluation manquante</v>
      </c>
    </row>
    <row r="31" spans="1:12" ht="25" customHeight="1" thickBot="1" x14ac:dyDescent="0.25">
      <c r="A31" s="454"/>
      <c r="B31" s="493"/>
      <c r="C31" s="268"/>
      <c r="D31" s="282"/>
      <c r="E31" s="283"/>
      <c r="F31" s="282"/>
      <c r="G31" s="282"/>
      <c r="H31" s="282"/>
      <c r="I31" s="282"/>
      <c r="J31" s="277"/>
      <c r="K31" s="204" t="str">
        <f>'Vue d''ensemble'!$J$4</f>
        <v>- -</v>
      </c>
      <c r="L31" s="44" t="str">
        <f>IF(NOT(ISBLANK(J31)),$J$3,IF(NOT(ISBLANK(I31)),$I$3,IF(NOT(ISBLANK(H31)),$H$3,IF(NOT(ISBLANK(G31)),$G$3,IF(NOT(ISBLANK(F31)),$F$3,IF(NOT(ISBLANK(E31)),$E$3,IF(NOT(ISBLANK(D31)),D$3,Configuration!$A$8)))))))</f>
        <v>Évaluation manquante</v>
      </c>
    </row>
    <row r="32" spans="1:12" ht="25" customHeight="1" thickBot="1" x14ac:dyDescent="0.25">
      <c r="A32" s="125" t="s">
        <v>103</v>
      </c>
      <c r="B32" s="496"/>
      <c r="C32" s="267"/>
      <c r="D32" s="280"/>
      <c r="E32" s="281"/>
      <c r="F32" s="280"/>
      <c r="G32" s="280"/>
      <c r="H32" s="280"/>
      <c r="I32" s="280"/>
      <c r="J32" s="276"/>
      <c r="K32" s="202" t="str">
        <f>'Vue d''ensemble'!$D$4</f>
        <v>ADAM Cyrille</v>
      </c>
      <c r="L32" s="44" t="str">
        <f>IF(NOT(ISBLANK(J32)),$J$3,IF(NOT(ISBLANK(I32)),$I$3,IF(NOT(ISBLANK(H32)),$H$3,IF(NOT(ISBLANK(G32)),$G$3,IF(NOT(ISBLANK(F32)),$F$3,IF(NOT(ISBLANK(E32)),$E$3,IF(NOT(ISBLANK(D32)),D$3,Configuration!$A$8)))))))</f>
        <v>Évaluation manquante</v>
      </c>
    </row>
    <row r="33" spans="1:12" ht="25" customHeight="1" x14ac:dyDescent="0.2">
      <c r="A33" s="422" t="s">
        <v>151</v>
      </c>
      <c r="B33" s="489"/>
      <c r="C33" s="267"/>
      <c r="D33" s="280"/>
      <c r="E33" s="281"/>
      <c r="F33" s="280"/>
      <c r="G33" s="280"/>
      <c r="H33" s="280"/>
      <c r="I33" s="280"/>
      <c r="J33" s="276"/>
      <c r="K33" s="203" t="str">
        <f>'Vue d''ensemble'!$E$4</f>
        <v>CARON Vincent</v>
      </c>
      <c r="L33" s="44" t="str">
        <f>IF(NOT(ISBLANK(J33)),$J$3,IF(NOT(ISBLANK(I33)),$I$3,IF(NOT(ISBLANK(H33)),$H$3,IF(NOT(ISBLANK(G33)),$G$3,IF(NOT(ISBLANK(F33)),$F$3,IF(NOT(ISBLANK(E33)),$E$3,IF(NOT(ISBLANK(D33)),D$3,Configuration!$A$8)))))))</f>
        <v>Évaluation manquante</v>
      </c>
    </row>
    <row r="34" spans="1:12" ht="25" customHeight="1" x14ac:dyDescent="0.2">
      <c r="A34" s="422"/>
      <c r="B34" s="489"/>
      <c r="C34" s="267"/>
      <c r="D34" s="280"/>
      <c r="E34" s="281"/>
      <c r="F34" s="280"/>
      <c r="G34" s="280"/>
      <c r="H34" s="280"/>
      <c r="I34" s="280"/>
      <c r="J34" s="276"/>
      <c r="K34" s="203" t="str">
        <f>'Vue d''ensemble'!$F$4</f>
        <v>DAIBISARAM Alan</v>
      </c>
      <c r="L34" s="44" t="str">
        <f>IF(NOT(ISBLANK(J34)),$J$3,IF(NOT(ISBLANK(I34)),$I$3,IF(NOT(ISBLANK(H34)),$H$3,IF(NOT(ISBLANK(G34)),$G$3,IF(NOT(ISBLANK(F34)),$F$3,IF(NOT(ISBLANK(E34)),$E$3,IF(NOT(ISBLANK(D34)),D$3,Configuration!$A$8)))))))</f>
        <v>Évaluation manquante</v>
      </c>
    </row>
    <row r="35" spans="1:12" ht="25" customHeight="1" x14ac:dyDescent="0.2">
      <c r="A35" s="422"/>
      <c r="B35" s="489"/>
      <c r="C35" s="267"/>
      <c r="D35" s="280"/>
      <c r="E35" s="281"/>
      <c r="F35" s="280"/>
      <c r="G35" s="280"/>
      <c r="H35" s="280"/>
      <c r="I35" s="280"/>
      <c r="J35" s="276"/>
      <c r="K35" s="203" t="str">
        <f>'Vue d''ensemble'!$G$4</f>
        <v>GARNIER Louis-François</v>
      </c>
      <c r="L35" s="44" t="str">
        <f>IF(NOT(ISBLANK(J35)),$J$3,IF(NOT(ISBLANK(I35)),$I$3,IF(NOT(ISBLANK(H35)),$H$3,IF(NOT(ISBLANK(G35)),$G$3,IF(NOT(ISBLANK(F35)),$F$3,IF(NOT(ISBLANK(E35)),$E$3,IF(NOT(ISBLANK(D35)),D$3,Configuration!$A$8)))))))</f>
        <v>Évaluation manquante</v>
      </c>
    </row>
    <row r="36" spans="1:12" ht="25" customHeight="1" x14ac:dyDescent="0.2">
      <c r="A36" s="422"/>
      <c r="B36" s="489"/>
      <c r="C36" s="267"/>
      <c r="D36" s="280"/>
      <c r="E36" s="281"/>
      <c r="F36" s="280"/>
      <c r="G36" s="280"/>
      <c r="H36" s="280"/>
      <c r="I36" s="280"/>
      <c r="J36" s="276"/>
      <c r="K36" s="203" t="str">
        <f>'Vue d''ensemble'!$H$4</f>
        <v>HARRATI Mohsine</v>
      </c>
      <c r="L36" s="44" t="str">
        <f>IF(NOT(ISBLANK(J36)),$J$3,IF(NOT(ISBLANK(I36)),$I$3,IF(NOT(ISBLANK(H36)),$H$3,IF(NOT(ISBLANK(G36)),$G$3,IF(NOT(ISBLANK(F36)),$F$3,IF(NOT(ISBLANK(E36)),$E$3,IF(NOT(ISBLANK(D36)),D$3,Configuration!$A$8)))))))</f>
        <v>Évaluation manquante</v>
      </c>
    </row>
    <row r="37" spans="1:12" ht="25" customHeight="1" x14ac:dyDescent="0.2">
      <c r="A37" s="422"/>
      <c r="B37" s="489"/>
      <c r="C37" s="267"/>
      <c r="D37" s="280"/>
      <c r="E37" s="281"/>
      <c r="F37" s="280"/>
      <c r="G37" s="280"/>
      <c r="H37" s="280"/>
      <c r="I37" s="280"/>
      <c r="J37" s="276"/>
      <c r="K37" s="203" t="str">
        <f>'Vue d''ensemble'!$I$4</f>
        <v>- -</v>
      </c>
      <c r="L37" s="44" t="str">
        <f>IF(NOT(ISBLANK(J37)),$J$3,IF(NOT(ISBLANK(I37)),$I$3,IF(NOT(ISBLANK(H37)),$H$3,IF(NOT(ISBLANK(G37)),$G$3,IF(NOT(ISBLANK(F37)),$F$3,IF(NOT(ISBLANK(E37)),$E$3,IF(NOT(ISBLANK(D37)),D$3,Configuration!$A$8)))))))</f>
        <v>Évaluation manquante</v>
      </c>
    </row>
    <row r="38" spans="1:12" ht="25" customHeight="1" thickBot="1" x14ac:dyDescent="0.25">
      <c r="A38" s="490"/>
      <c r="B38" s="493"/>
      <c r="C38" s="268"/>
      <c r="D38" s="282"/>
      <c r="E38" s="283"/>
      <c r="F38" s="282"/>
      <c r="G38" s="282"/>
      <c r="H38" s="282"/>
      <c r="I38" s="282"/>
      <c r="J38" s="277"/>
      <c r="K38" s="204" t="str">
        <f>'Vue d''ensemble'!$J$4</f>
        <v>- -</v>
      </c>
      <c r="L38" s="44" t="str">
        <f>IF(NOT(ISBLANK(J38)),$J$3,IF(NOT(ISBLANK(I38)),$I$3,IF(NOT(ISBLANK(H38)),$H$3,IF(NOT(ISBLANK(G38)),$G$3,IF(NOT(ISBLANK(F38)),$F$3,IF(NOT(ISBLANK(E38)),$E$3,IF(NOT(ISBLANK(D38)),D$3,Configuration!$A$8)))))))</f>
        <v>Évaluation manquante</v>
      </c>
    </row>
    <row r="39" spans="1:12" ht="25" customHeight="1" thickBot="1" x14ac:dyDescent="0.25">
      <c r="A39" s="125" t="s">
        <v>104</v>
      </c>
      <c r="B39" s="496"/>
      <c r="C39" s="267"/>
      <c r="D39" s="280"/>
      <c r="E39" s="281"/>
      <c r="F39" s="280"/>
      <c r="G39" s="280"/>
      <c r="H39" s="280"/>
      <c r="I39" s="280"/>
      <c r="J39" s="276"/>
      <c r="K39" s="202" t="str">
        <f>'Vue d''ensemble'!$D$4</f>
        <v>ADAM Cyrille</v>
      </c>
      <c r="L39" s="44" t="str">
        <f>IF(NOT(ISBLANK(J39)),$J$3,IF(NOT(ISBLANK(I39)),$I$3,IF(NOT(ISBLANK(H39)),$H$3,IF(NOT(ISBLANK(G39)),$G$3,IF(NOT(ISBLANK(F39)),$F$3,IF(NOT(ISBLANK(E39)),$E$3,IF(NOT(ISBLANK(D39)),D$3,Configuration!$A$8)))))))</f>
        <v>Évaluation manquante</v>
      </c>
    </row>
    <row r="40" spans="1:12" ht="25" customHeight="1" x14ac:dyDescent="0.2">
      <c r="A40" s="422" t="s">
        <v>152</v>
      </c>
      <c r="B40" s="489"/>
      <c r="C40" s="267"/>
      <c r="D40" s="280"/>
      <c r="E40" s="281"/>
      <c r="F40" s="280"/>
      <c r="G40" s="280"/>
      <c r="H40" s="280"/>
      <c r="I40" s="280"/>
      <c r="J40" s="276"/>
      <c r="K40" s="203" t="str">
        <f>'Vue d''ensemble'!$E$4</f>
        <v>CARON Vincent</v>
      </c>
      <c r="L40" s="44" t="str">
        <f>IF(NOT(ISBLANK(J40)),$J$3,IF(NOT(ISBLANK(I40)),$I$3,IF(NOT(ISBLANK(H40)),$H$3,IF(NOT(ISBLANK(G40)),$G$3,IF(NOT(ISBLANK(F40)),$F$3,IF(NOT(ISBLANK(E40)),$E$3,IF(NOT(ISBLANK(D40)),D$3,Configuration!$A$8)))))))</f>
        <v>Évaluation manquante</v>
      </c>
    </row>
    <row r="41" spans="1:12" ht="25" customHeight="1" x14ac:dyDescent="0.2">
      <c r="A41" s="453"/>
      <c r="B41" s="489"/>
      <c r="C41" s="267"/>
      <c r="D41" s="280"/>
      <c r="E41" s="281"/>
      <c r="F41" s="280"/>
      <c r="G41" s="280"/>
      <c r="H41" s="280"/>
      <c r="I41" s="280"/>
      <c r="J41" s="276"/>
      <c r="K41" s="203" t="str">
        <f>'Vue d''ensemble'!$F$4</f>
        <v>DAIBISARAM Alan</v>
      </c>
      <c r="L41" s="44" t="str">
        <f>IF(NOT(ISBLANK(J41)),$J$3,IF(NOT(ISBLANK(I41)),$I$3,IF(NOT(ISBLANK(H41)),$H$3,IF(NOT(ISBLANK(G41)),$G$3,IF(NOT(ISBLANK(F41)),$F$3,IF(NOT(ISBLANK(E41)),$E$3,IF(NOT(ISBLANK(D41)),D$3,Configuration!$A$8)))))))</f>
        <v>Évaluation manquante</v>
      </c>
    </row>
    <row r="42" spans="1:12" ht="25" customHeight="1" x14ac:dyDescent="0.2">
      <c r="A42" s="453"/>
      <c r="B42" s="489"/>
      <c r="C42" s="267"/>
      <c r="D42" s="280"/>
      <c r="E42" s="281"/>
      <c r="F42" s="280"/>
      <c r="G42" s="280"/>
      <c r="H42" s="280"/>
      <c r="I42" s="280"/>
      <c r="J42" s="276"/>
      <c r="K42" s="203" t="str">
        <f>'Vue d''ensemble'!$G$4</f>
        <v>GARNIER Louis-François</v>
      </c>
      <c r="L42" s="44" t="str">
        <f>IF(NOT(ISBLANK(J42)),$J$3,IF(NOT(ISBLANK(I42)),$I$3,IF(NOT(ISBLANK(H42)),$H$3,IF(NOT(ISBLANK(G42)),$G$3,IF(NOT(ISBLANK(F42)),$F$3,IF(NOT(ISBLANK(E42)),$E$3,IF(NOT(ISBLANK(D42)),D$3,Configuration!$A$8)))))))</f>
        <v>Évaluation manquante</v>
      </c>
    </row>
    <row r="43" spans="1:12" ht="25" customHeight="1" x14ac:dyDescent="0.2">
      <c r="A43" s="453"/>
      <c r="B43" s="489"/>
      <c r="C43" s="267"/>
      <c r="D43" s="280"/>
      <c r="E43" s="281"/>
      <c r="F43" s="280"/>
      <c r="G43" s="280"/>
      <c r="H43" s="280"/>
      <c r="I43" s="280"/>
      <c r="J43" s="276"/>
      <c r="K43" s="203" t="str">
        <f>'Vue d''ensemble'!$H$4</f>
        <v>HARRATI Mohsine</v>
      </c>
      <c r="L43" s="44" t="str">
        <f>IF(NOT(ISBLANK(J43)),$J$3,IF(NOT(ISBLANK(I43)),$I$3,IF(NOT(ISBLANK(H43)),$H$3,IF(NOT(ISBLANK(G43)),$G$3,IF(NOT(ISBLANK(F43)),$F$3,IF(NOT(ISBLANK(E43)),$E$3,IF(NOT(ISBLANK(D43)),D$3,Configuration!$A$8)))))))</f>
        <v>Évaluation manquante</v>
      </c>
    </row>
    <row r="44" spans="1:12" ht="25" customHeight="1" x14ac:dyDescent="0.2">
      <c r="A44" s="453"/>
      <c r="B44" s="489"/>
      <c r="C44" s="267"/>
      <c r="D44" s="280"/>
      <c r="E44" s="281"/>
      <c r="F44" s="280"/>
      <c r="G44" s="280"/>
      <c r="H44" s="280"/>
      <c r="I44" s="280"/>
      <c r="J44" s="276"/>
      <c r="K44" s="203" t="str">
        <f>'Vue d''ensemble'!$I$4</f>
        <v>- -</v>
      </c>
      <c r="L44" s="44" t="str">
        <f>IF(NOT(ISBLANK(J44)),$J$3,IF(NOT(ISBLANK(I44)),$I$3,IF(NOT(ISBLANK(H44)),$H$3,IF(NOT(ISBLANK(G44)),$G$3,IF(NOT(ISBLANK(F44)),$F$3,IF(NOT(ISBLANK(E44)),$E$3,IF(NOT(ISBLANK(D44)),D$3,Configuration!$A$8)))))))</f>
        <v>Évaluation manquante</v>
      </c>
    </row>
    <row r="45" spans="1:12" ht="25" customHeight="1" thickBot="1" x14ac:dyDescent="0.25">
      <c r="A45" s="454"/>
      <c r="B45" s="493"/>
      <c r="C45" s="268"/>
      <c r="D45" s="282"/>
      <c r="E45" s="283"/>
      <c r="F45" s="282"/>
      <c r="G45" s="282"/>
      <c r="H45" s="282"/>
      <c r="I45" s="282"/>
      <c r="J45" s="277"/>
      <c r="K45" s="204" t="str">
        <f>'Vue d''ensemble'!$J$4</f>
        <v>- -</v>
      </c>
      <c r="L45" s="44" t="str">
        <f>IF(NOT(ISBLANK(J45)),$J$3,IF(NOT(ISBLANK(I45)),$I$3,IF(NOT(ISBLANK(H45)),$H$3,IF(NOT(ISBLANK(G45)),$G$3,IF(NOT(ISBLANK(F45)),$F$3,IF(NOT(ISBLANK(E45)),$E$3,IF(NOT(ISBLANK(D45)),D$3,Configuration!$A$8)))))))</f>
        <v>Évaluation manquante</v>
      </c>
    </row>
  </sheetData>
  <mergeCells count="18">
    <mergeCell ref="A1:K1"/>
    <mergeCell ref="B18:B24"/>
    <mergeCell ref="B11:B17"/>
    <mergeCell ref="B4:B10"/>
    <mergeCell ref="A19:A24"/>
    <mergeCell ref="A12:A17"/>
    <mergeCell ref="A5:A10"/>
    <mergeCell ref="D2:J2"/>
    <mergeCell ref="A2:A3"/>
    <mergeCell ref="B2:B3"/>
    <mergeCell ref="C2:C3"/>
    <mergeCell ref="K2:K3"/>
    <mergeCell ref="B39:B45"/>
    <mergeCell ref="B32:B38"/>
    <mergeCell ref="A40:A45"/>
    <mergeCell ref="A33:A38"/>
    <mergeCell ref="B25:B31"/>
    <mergeCell ref="A26:A31"/>
  </mergeCells>
  <conditionalFormatting sqref="H11:H17 H25:H45">
    <cfRule type="notContainsBlanks" dxfId="22" priority="7">
      <formula>LEN(TRIM(H11))&gt;0</formula>
    </cfRule>
  </conditionalFormatting>
  <conditionalFormatting sqref="I11:I17 I25:I38">
    <cfRule type="notContainsBlanks" dxfId="21" priority="8">
      <formula>LEN(TRIM(I11))&gt;0</formula>
    </cfRule>
  </conditionalFormatting>
  <conditionalFormatting sqref="E11:E17 E25:E38">
    <cfRule type="notContainsBlanks" dxfId="20" priority="9">
      <formula>LEN(TRIM(E11))&gt;0</formula>
    </cfRule>
  </conditionalFormatting>
  <conditionalFormatting sqref="F11:F17 F25:F38">
    <cfRule type="notContainsBlanks" dxfId="19" priority="10">
      <formula>LEN(TRIM(F11))&gt;0</formula>
    </cfRule>
  </conditionalFormatting>
  <conditionalFormatting sqref="G11:G17 G25:G38">
    <cfRule type="notContainsBlanks" dxfId="18" priority="11">
      <formula>LEN(TRIM(G11))&gt;0</formula>
    </cfRule>
  </conditionalFormatting>
  <conditionalFormatting sqref="D11:D17 D25:D38">
    <cfRule type="notContainsBlanks" dxfId="17" priority="12">
      <formula>LEN(TRIM(D11))&gt;0</formula>
    </cfRule>
  </conditionalFormatting>
  <conditionalFormatting sqref="H18:H24">
    <cfRule type="notContainsBlanks" dxfId="16" priority="13">
      <formula>LEN(TRIM(H18))&gt;0</formula>
    </cfRule>
  </conditionalFormatting>
  <conditionalFormatting sqref="I18:I24">
    <cfRule type="notContainsBlanks" dxfId="15" priority="14">
      <formula>LEN(TRIM(I18))&gt;0</formula>
    </cfRule>
  </conditionalFormatting>
  <conditionalFormatting sqref="E18:E24">
    <cfRule type="notContainsBlanks" dxfId="14" priority="16">
      <formula>LEN(TRIM(E18))&gt;0</formula>
    </cfRule>
  </conditionalFormatting>
  <conditionalFormatting sqref="F18:F24">
    <cfRule type="notContainsBlanks" dxfId="13" priority="17">
      <formula>LEN(TRIM(F18))&gt;0</formula>
    </cfRule>
  </conditionalFormatting>
  <conditionalFormatting sqref="G18:G24">
    <cfRule type="notContainsBlanks" dxfId="12" priority="18">
      <formula>LEN(TRIM(G18))&gt;0</formula>
    </cfRule>
  </conditionalFormatting>
  <conditionalFormatting sqref="D18:D24">
    <cfRule type="notContainsBlanks" dxfId="11" priority="15">
      <formula>LEN(TRIM(D18))&gt;0</formula>
    </cfRule>
  </conditionalFormatting>
  <conditionalFormatting sqref="I39:I45">
    <cfRule type="notContainsBlanks" dxfId="10" priority="25">
      <formula>LEN(TRIM(I39))&gt;0</formula>
    </cfRule>
  </conditionalFormatting>
  <conditionalFormatting sqref="E39:E45">
    <cfRule type="notContainsBlanks" dxfId="9" priority="26">
      <formula>LEN(TRIM(E39))&gt;0</formula>
    </cfRule>
  </conditionalFormatting>
  <conditionalFormatting sqref="F39:F45">
    <cfRule type="notContainsBlanks" dxfId="8" priority="27">
      <formula>LEN(TRIM(F39))&gt;0</formula>
    </cfRule>
  </conditionalFormatting>
  <conditionalFormatting sqref="G39:G45">
    <cfRule type="notContainsBlanks" dxfId="7" priority="28">
      <formula>LEN(TRIM(G39))&gt;0</formula>
    </cfRule>
  </conditionalFormatting>
  <conditionalFormatting sqref="D39:D45">
    <cfRule type="notContainsBlanks" dxfId="6" priority="29">
      <formula>LEN(TRIM(D39))&gt;0</formula>
    </cfRule>
  </conditionalFormatting>
  <conditionalFormatting sqref="H4:H10">
    <cfRule type="notContainsBlanks" dxfId="5" priority="1">
      <formula>LEN(TRIM(H4))&gt;0</formula>
    </cfRule>
  </conditionalFormatting>
  <conditionalFormatting sqref="I4:I10">
    <cfRule type="notContainsBlanks" dxfId="4" priority="2">
      <formula>LEN(TRIM(I4))&gt;0</formula>
    </cfRule>
  </conditionalFormatting>
  <conditionalFormatting sqref="E4:E10">
    <cfRule type="notContainsBlanks" dxfId="3" priority="3">
      <formula>LEN(TRIM(E4))&gt;0</formula>
    </cfRule>
  </conditionalFormatting>
  <conditionalFormatting sqref="F4:F10">
    <cfRule type="notContainsBlanks" dxfId="2" priority="4">
      <formula>LEN(TRIM(F4))&gt;0</formula>
    </cfRule>
  </conditionalFormatting>
  <conditionalFormatting sqref="G4:G10">
    <cfRule type="notContainsBlanks" dxfId="1" priority="5">
      <formula>LEN(TRIM(G4))&gt;0</formula>
    </cfRule>
  </conditionalFormatting>
  <conditionalFormatting sqref="D4:D10">
    <cfRule type="notContainsBlanks" dxfId="0" priority="6">
      <formula>LEN(TRIM(D4))&gt;0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9E9-1695-134F-A02F-F4B268C8A153}">
  <dimension ref="A1:J65"/>
  <sheetViews>
    <sheetView topLeftCell="A40" workbookViewId="0">
      <selection activeCell="A64" sqref="A64"/>
    </sheetView>
  </sheetViews>
  <sheetFormatPr baseColWidth="10" defaultRowHeight="16" x14ac:dyDescent="0.2"/>
  <cols>
    <col min="1" max="1" width="34.1640625" customWidth="1"/>
    <col min="2" max="2" width="28.6640625" customWidth="1"/>
    <col min="3" max="3" width="19.6640625" style="364" customWidth="1"/>
    <col min="4" max="4" width="18.5" style="364" customWidth="1"/>
    <col min="5" max="5" width="17.33203125" style="364" customWidth="1"/>
    <col min="6" max="6" width="29.5" customWidth="1"/>
    <col min="7" max="7" width="27.5" customWidth="1"/>
    <col min="8" max="8" width="26" customWidth="1"/>
    <col min="9" max="9" width="17" customWidth="1"/>
  </cols>
  <sheetData>
    <row r="1" spans="1:10" ht="25" thickBot="1" x14ac:dyDescent="0.35">
      <c r="A1" s="334" t="s">
        <v>207</v>
      </c>
      <c r="B1" s="350" t="s">
        <v>95</v>
      </c>
      <c r="C1" s="354" t="s">
        <v>208</v>
      </c>
      <c r="D1" s="355" t="s">
        <v>209</v>
      </c>
      <c r="E1" s="356"/>
    </row>
    <row r="2" spans="1:10" x14ac:dyDescent="0.2">
      <c r="B2" s="351" t="str">
        <f>'Vue d''ensemble'!$D$4</f>
        <v>ADAM Cyrille</v>
      </c>
      <c r="C2" s="357" t="s">
        <v>261</v>
      </c>
      <c r="D2" s="358"/>
      <c r="E2" s="359"/>
    </row>
    <row r="3" spans="1:10" x14ac:dyDescent="0.2">
      <c r="B3" s="352" t="str">
        <f>'Vue d''ensemble'!$E$4</f>
        <v>CARON Vincent</v>
      </c>
      <c r="C3" s="360" t="s">
        <v>261</v>
      </c>
      <c r="D3" s="361"/>
      <c r="E3" s="359"/>
    </row>
    <row r="4" spans="1:10" x14ac:dyDescent="0.2">
      <c r="B4" s="352" t="str">
        <f>'Vue d''ensemble'!$F$4</f>
        <v>DAIBISARAM Alan</v>
      </c>
      <c r="C4" s="360" t="s">
        <v>261</v>
      </c>
      <c r="D4" s="361"/>
      <c r="E4" s="359"/>
    </row>
    <row r="5" spans="1:10" x14ac:dyDescent="0.2">
      <c r="B5" s="352" t="str">
        <f>'Vue d''ensemble'!$G$4</f>
        <v>GARNIER Louis-François</v>
      </c>
      <c r="C5" s="360" t="s">
        <v>261</v>
      </c>
      <c r="D5" s="361"/>
      <c r="E5" s="359"/>
    </row>
    <row r="6" spans="1:10" ht="17" thickBot="1" x14ac:dyDescent="0.25">
      <c r="B6" s="353" t="str">
        <f>'Vue d''ensemble'!$H$4</f>
        <v>HARRATI Mohsine</v>
      </c>
      <c r="C6" s="362" t="s">
        <v>261</v>
      </c>
      <c r="D6" s="363"/>
      <c r="E6" s="359"/>
    </row>
    <row r="9" spans="1:10" ht="17" thickBot="1" x14ac:dyDescent="0.25"/>
    <row r="10" spans="1:10" ht="27" thickBot="1" x14ac:dyDescent="0.35">
      <c r="B10" s="574" t="s">
        <v>210</v>
      </c>
      <c r="C10" s="575"/>
      <c r="D10" s="575"/>
      <c r="E10" s="576"/>
      <c r="F10" s="574" t="s">
        <v>211</v>
      </c>
      <c r="G10" s="575"/>
      <c r="H10" s="575"/>
      <c r="I10" s="575"/>
      <c r="J10" s="576"/>
    </row>
    <row r="11" spans="1:10" x14ac:dyDescent="0.2">
      <c r="A11" s="335" t="s">
        <v>212</v>
      </c>
      <c r="B11" s="577">
        <v>0.38819444444444445</v>
      </c>
      <c r="C11" s="578"/>
      <c r="D11" s="578"/>
      <c r="E11" s="579"/>
      <c r="F11" s="335" t="s">
        <v>212</v>
      </c>
      <c r="G11" s="580"/>
      <c r="H11" s="580"/>
      <c r="I11" s="580"/>
      <c r="J11" s="581"/>
    </row>
    <row r="12" spans="1:10" x14ac:dyDescent="0.2">
      <c r="A12" s="336" t="s">
        <v>213</v>
      </c>
      <c r="B12" s="582">
        <v>0.39861111111111108</v>
      </c>
      <c r="C12" s="570"/>
      <c r="D12" s="570"/>
      <c r="E12" s="571"/>
      <c r="F12" s="336" t="s">
        <v>213</v>
      </c>
      <c r="G12" s="572"/>
      <c r="H12" s="572"/>
      <c r="I12" s="572"/>
      <c r="J12" s="573"/>
    </row>
    <row r="13" spans="1:10" x14ac:dyDescent="0.2">
      <c r="A13" s="336" t="s">
        <v>214</v>
      </c>
      <c r="B13" s="570" t="s">
        <v>266</v>
      </c>
      <c r="C13" s="570"/>
      <c r="D13" s="570"/>
      <c r="E13" s="571"/>
      <c r="F13" s="336" t="s">
        <v>214</v>
      </c>
      <c r="G13" s="572"/>
      <c r="H13" s="572"/>
      <c r="I13" s="572"/>
      <c r="J13" s="573"/>
    </row>
    <row r="14" spans="1:10" x14ac:dyDescent="0.2">
      <c r="A14" s="336" t="s">
        <v>215</v>
      </c>
      <c r="B14" s="570" t="s">
        <v>264</v>
      </c>
      <c r="C14" s="570"/>
      <c r="D14" s="570"/>
      <c r="E14" s="571"/>
      <c r="F14" s="336" t="s">
        <v>215</v>
      </c>
      <c r="G14" s="572"/>
      <c r="H14" s="572"/>
      <c r="I14" s="572"/>
      <c r="J14" s="573"/>
    </row>
    <row r="15" spans="1:10" x14ac:dyDescent="0.2">
      <c r="A15" s="336" t="s">
        <v>216</v>
      </c>
      <c r="B15" s="570" t="s">
        <v>262</v>
      </c>
      <c r="C15" s="570"/>
      <c r="D15" s="570"/>
      <c r="E15" s="571"/>
      <c r="F15" s="336" t="s">
        <v>216</v>
      </c>
      <c r="G15" s="572"/>
      <c r="H15" s="572"/>
      <c r="I15" s="572"/>
      <c r="J15" s="573"/>
    </row>
    <row r="16" spans="1:10" x14ac:dyDescent="0.2">
      <c r="A16" s="336" t="s">
        <v>217</v>
      </c>
      <c r="B16" s="570" t="s">
        <v>265</v>
      </c>
      <c r="C16" s="570"/>
      <c r="D16" s="570"/>
      <c r="E16" s="571"/>
      <c r="F16" s="336" t="s">
        <v>217</v>
      </c>
      <c r="G16" s="572"/>
      <c r="H16" s="572"/>
      <c r="I16" s="572"/>
      <c r="J16" s="573"/>
    </row>
    <row r="17" spans="1:10" x14ac:dyDescent="0.2">
      <c r="A17" s="336" t="s">
        <v>218</v>
      </c>
      <c r="B17" s="570" t="s">
        <v>265</v>
      </c>
      <c r="C17" s="570"/>
      <c r="D17" s="570"/>
      <c r="E17" s="571"/>
      <c r="F17" s="336" t="s">
        <v>218</v>
      </c>
      <c r="G17" s="572"/>
      <c r="H17" s="572"/>
      <c r="I17" s="572"/>
      <c r="J17" s="573"/>
    </row>
    <row r="18" spans="1:10" x14ac:dyDescent="0.2">
      <c r="A18" s="336" t="s">
        <v>219</v>
      </c>
      <c r="B18" s="570" t="s">
        <v>265</v>
      </c>
      <c r="C18" s="570"/>
      <c r="D18" s="570"/>
      <c r="E18" s="571"/>
      <c r="F18" s="336" t="s">
        <v>219</v>
      </c>
      <c r="G18" s="572"/>
      <c r="H18" s="572"/>
      <c r="I18" s="572"/>
      <c r="J18" s="573"/>
    </row>
    <row r="19" spans="1:10" ht="35" thickBot="1" x14ac:dyDescent="0.25">
      <c r="A19" s="337" t="s">
        <v>220</v>
      </c>
      <c r="B19" s="563" t="s">
        <v>265</v>
      </c>
      <c r="C19" s="563"/>
      <c r="D19" s="563"/>
      <c r="E19" s="564"/>
      <c r="F19" s="337" t="s">
        <v>220</v>
      </c>
      <c r="G19" s="565"/>
      <c r="H19" s="565"/>
      <c r="I19" s="565"/>
      <c r="J19" s="566"/>
    </row>
    <row r="20" spans="1:10" x14ac:dyDescent="0.2">
      <c r="A20" s="567" t="s">
        <v>221</v>
      </c>
      <c r="B20" s="338" t="s">
        <v>222</v>
      </c>
      <c r="C20" s="561" t="s">
        <v>264</v>
      </c>
      <c r="D20" s="561"/>
      <c r="E20" s="562"/>
      <c r="F20" s="569" t="s">
        <v>221</v>
      </c>
      <c r="G20" s="339" t="s">
        <v>222</v>
      </c>
      <c r="H20" s="542"/>
      <c r="I20" s="542"/>
      <c r="J20" s="543"/>
    </row>
    <row r="21" spans="1:10" x14ac:dyDescent="0.2">
      <c r="A21" s="567"/>
      <c r="B21" s="338" t="s">
        <v>223</v>
      </c>
      <c r="C21" s="561" t="s">
        <v>264</v>
      </c>
      <c r="D21" s="561"/>
      <c r="E21" s="562"/>
      <c r="F21" s="567"/>
      <c r="G21" s="338" t="s">
        <v>223</v>
      </c>
      <c r="H21" s="544"/>
      <c r="I21" s="544"/>
      <c r="J21" s="545"/>
    </row>
    <row r="22" spans="1:10" x14ac:dyDescent="0.2">
      <c r="A22" s="567"/>
      <c r="B22" s="338" t="s">
        <v>224</v>
      </c>
      <c r="C22" s="561"/>
      <c r="D22" s="561"/>
      <c r="E22" s="562"/>
      <c r="F22" s="567"/>
      <c r="G22" s="340" t="s">
        <v>225</v>
      </c>
      <c r="H22" s="544"/>
      <c r="I22" s="544"/>
      <c r="J22" s="545"/>
    </row>
    <row r="23" spans="1:10" x14ac:dyDescent="0.2">
      <c r="A23" s="567"/>
      <c r="B23" s="338" t="s">
        <v>226</v>
      </c>
      <c r="C23" s="561"/>
      <c r="D23" s="561"/>
      <c r="E23" s="562"/>
      <c r="F23" s="567"/>
      <c r="G23" s="340" t="s">
        <v>227</v>
      </c>
      <c r="H23" s="544"/>
      <c r="I23" s="544"/>
      <c r="J23" s="545"/>
    </row>
    <row r="24" spans="1:10" x14ac:dyDescent="0.2">
      <c r="A24" s="567"/>
      <c r="B24" s="338" t="s">
        <v>228</v>
      </c>
      <c r="C24" s="561" t="s">
        <v>269</v>
      </c>
      <c r="D24" s="561"/>
      <c r="E24" s="562"/>
      <c r="F24" s="567"/>
      <c r="G24" s="340" t="s">
        <v>229</v>
      </c>
      <c r="H24" s="544"/>
      <c r="I24" s="544"/>
      <c r="J24" s="545"/>
    </row>
    <row r="25" spans="1:10" x14ac:dyDescent="0.2">
      <c r="A25" s="567"/>
      <c r="B25" s="338" t="s">
        <v>230</v>
      </c>
      <c r="C25" s="561"/>
      <c r="D25" s="561"/>
      <c r="E25" s="562"/>
      <c r="F25" s="567"/>
      <c r="G25" s="340" t="s">
        <v>231</v>
      </c>
      <c r="H25" s="544"/>
      <c r="I25" s="544"/>
      <c r="J25" s="545"/>
    </row>
    <row r="26" spans="1:10" ht="17" thickBot="1" x14ac:dyDescent="0.25">
      <c r="A26" s="568"/>
      <c r="B26" s="341" t="s">
        <v>232</v>
      </c>
      <c r="C26" s="559"/>
      <c r="D26" s="559"/>
      <c r="E26" s="560"/>
      <c r="F26" s="568"/>
      <c r="G26" s="341" t="s">
        <v>232</v>
      </c>
      <c r="H26" s="546"/>
      <c r="I26" s="546"/>
      <c r="J26" s="547"/>
    </row>
    <row r="27" spans="1:10" x14ac:dyDescent="0.2">
      <c r="A27" s="548" t="s">
        <v>233</v>
      </c>
      <c r="B27" s="342" t="s">
        <v>234</v>
      </c>
      <c r="C27" s="557" t="s">
        <v>264</v>
      </c>
      <c r="D27" s="557"/>
      <c r="E27" s="558"/>
      <c r="F27" s="548" t="s">
        <v>233</v>
      </c>
      <c r="G27" s="342" t="s">
        <v>234</v>
      </c>
      <c r="H27" s="542"/>
      <c r="I27" s="542"/>
      <c r="J27" s="543"/>
    </row>
    <row r="28" spans="1:10" x14ac:dyDescent="0.2">
      <c r="A28" s="549"/>
      <c r="B28" s="343" t="s">
        <v>235</v>
      </c>
      <c r="C28" s="561" t="s">
        <v>263</v>
      </c>
      <c r="D28" s="561"/>
      <c r="E28" s="562"/>
      <c r="F28" s="549"/>
      <c r="G28" s="343" t="s">
        <v>235</v>
      </c>
      <c r="H28" s="544"/>
      <c r="I28" s="544"/>
      <c r="J28" s="545"/>
    </row>
    <row r="29" spans="1:10" x14ac:dyDescent="0.2">
      <c r="A29" s="549"/>
      <c r="B29" s="344" t="s">
        <v>236</v>
      </c>
      <c r="C29" s="561" t="s">
        <v>264</v>
      </c>
      <c r="D29" s="561"/>
      <c r="E29" s="562"/>
      <c r="F29" s="549"/>
      <c r="G29" s="344" t="s">
        <v>236</v>
      </c>
      <c r="H29" s="544"/>
      <c r="I29" s="544"/>
      <c r="J29" s="545"/>
    </row>
    <row r="30" spans="1:10" ht="17" thickBot="1" x14ac:dyDescent="0.25">
      <c r="A30" s="550"/>
      <c r="B30" s="345" t="s">
        <v>237</v>
      </c>
      <c r="C30" s="559"/>
      <c r="D30" s="559"/>
      <c r="E30" s="560"/>
      <c r="F30" s="550"/>
      <c r="G30" s="345" t="s">
        <v>237</v>
      </c>
      <c r="H30" s="546"/>
      <c r="I30" s="546"/>
      <c r="J30" s="547"/>
    </row>
    <row r="31" spans="1:10" x14ac:dyDescent="0.2">
      <c r="A31" s="532" t="s">
        <v>238</v>
      </c>
      <c r="B31" s="346" t="s">
        <v>239</v>
      </c>
      <c r="C31" s="557"/>
      <c r="D31" s="557"/>
      <c r="E31" s="558"/>
      <c r="F31" s="532" t="s">
        <v>238</v>
      </c>
      <c r="G31" s="346" t="s">
        <v>239</v>
      </c>
      <c r="H31" s="542"/>
      <c r="I31" s="542"/>
      <c r="J31" s="543"/>
    </row>
    <row r="32" spans="1:10" ht="17" thickBot="1" x14ac:dyDescent="0.25">
      <c r="A32" s="534"/>
      <c r="B32" s="347" t="s">
        <v>240</v>
      </c>
      <c r="C32" s="559"/>
      <c r="D32" s="559"/>
      <c r="E32" s="560"/>
      <c r="F32" s="534"/>
      <c r="G32" s="347" t="s">
        <v>240</v>
      </c>
      <c r="H32" s="546"/>
      <c r="I32" s="546"/>
      <c r="J32" s="547"/>
    </row>
    <row r="33" spans="1:10" x14ac:dyDescent="0.2">
      <c r="A33" s="548" t="s">
        <v>241</v>
      </c>
      <c r="B33" s="342" t="s">
        <v>242</v>
      </c>
      <c r="C33" s="551" t="s">
        <v>265</v>
      </c>
      <c r="D33" s="551"/>
      <c r="E33" s="552"/>
      <c r="F33" s="548" t="s">
        <v>241</v>
      </c>
      <c r="G33" s="342" t="s">
        <v>242</v>
      </c>
      <c r="H33" s="555"/>
      <c r="I33" s="555"/>
      <c r="J33" s="556"/>
    </row>
    <row r="34" spans="1:10" x14ac:dyDescent="0.2">
      <c r="A34" s="549"/>
      <c r="B34" s="343" t="s">
        <v>243</v>
      </c>
      <c r="C34" s="528" t="s">
        <v>265</v>
      </c>
      <c r="D34" s="528"/>
      <c r="E34" s="529"/>
      <c r="F34" s="549"/>
      <c r="G34" s="343" t="s">
        <v>243</v>
      </c>
      <c r="H34" s="553"/>
      <c r="I34" s="553"/>
      <c r="J34" s="554"/>
    </row>
    <row r="35" spans="1:10" x14ac:dyDescent="0.2">
      <c r="A35" s="549"/>
      <c r="B35" s="343" t="s">
        <v>244</v>
      </c>
      <c r="C35" s="528" t="s">
        <v>265</v>
      </c>
      <c r="D35" s="528"/>
      <c r="E35" s="529"/>
      <c r="F35" s="549"/>
      <c r="G35" s="343" t="s">
        <v>244</v>
      </c>
      <c r="H35" s="553"/>
      <c r="I35" s="553"/>
      <c r="J35" s="554"/>
    </row>
    <row r="36" spans="1:10" x14ac:dyDescent="0.2">
      <c r="A36" s="549"/>
      <c r="B36" s="348" t="s">
        <v>245</v>
      </c>
      <c r="C36" s="528" t="s">
        <v>265</v>
      </c>
      <c r="D36" s="528"/>
      <c r="E36" s="529"/>
      <c r="F36" s="549"/>
      <c r="G36" s="348" t="s">
        <v>245</v>
      </c>
      <c r="H36" s="553"/>
      <c r="I36" s="553"/>
      <c r="J36" s="554"/>
    </row>
    <row r="37" spans="1:10" x14ac:dyDescent="0.2">
      <c r="A37" s="549"/>
      <c r="B37" s="343" t="s">
        <v>246</v>
      </c>
      <c r="C37" s="528" t="s">
        <v>265</v>
      </c>
      <c r="D37" s="528"/>
      <c r="E37" s="529"/>
      <c r="F37" s="549"/>
      <c r="G37" s="343" t="s">
        <v>246</v>
      </c>
      <c r="H37" s="553"/>
      <c r="I37" s="553"/>
      <c r="J37" s="554"/>
    </row>
    <row r="38" spans="1:10" x14ac:dyDescent="0.2">
      <c r="A38" s="549"/>
      <c r="B38" s="343" t="s">
        <v>247</v>
      </c>
      <c r="C38" s="528" t="s">
        <v>265</v>
      </c>
      <c r="D38" s="528"/>
      <c r="E38" s="529"/>
      <c r="F38" s="549"/>
      <c r="G38" s="343" t="s">
        <v>247</v>
      </c>
      <c r="H38" s="553"/>
      <c r="I38" s="553"/>
      <c r="J38" s="554"/>
    </row>
    <row r="39" spans="1:10" x14ac:dyDescent="0.2">
      <c r="A39" s="549"/>
      <c r="B39" s="343" t="s">
        <v>248</v>
      </c>
      <c r="C39" s="528" t="s">
        <v>265</v>
      </c>
      <c r="D39" s="528"/>
      <c r="E39" s="529"/>
      <c r="F39" s="549"/>
      <c r="G39" s="343" t="s">
        <v>248</v>
      </c>
      <c r="H39" s="553"/>
      <c r="I39" s="553"/>
      <c r="J39" s="554"/>
    </row>
    <row r="40" spans="1:10" x14ac:dyDescent="0.2">
      <c r="A40" s="549"/>
      <c r="B40" s="343" t="s">
        <v>249</v>
      </c>
      <c r="C40" s="528" t="s">
        <v>265</v>
      </c>
      <c r="D40" s="528"/>
      <c r="E40" s="529"/>
      <c r="F40" s="549"/>
      <c r="G40" s="343" t="s">
        <v>249</v>
      </c>
      <c r="H40" s="553"/>
      <c r="I40" s="553"/>
      <c r="J40" s="554"/>
    </row>
    <row r="41" spans="1:10" x14ac:dyDescent="0.2">
      <c r="A41" s="549"/>
      <c r="B41" s="343" t="s">
        <v>250</v>
      </c>
      <c r="C41" s="528" t="s">
        <v>265</v>
      </c>
      <c r="D41" s="528"/>
      <c r="E41" s="529"/>
      <c r="F41" s="549"/>
      <c r="G41" s="343" t="s">
        <v>250</v>
      </c>
      <c r="H41" s="553"/>
      <c r="I41" s="553"/>
      <c r="J41" s="554"/>
    </row>
    <row r="42" spans="1:10" x14ac:dyDescent="0.2">
      <c r="A42" s="549"/>
      <c r="B42" s="343" t="s">
        <v>251</v>
      </c>
      <c r="C42" s="528" t="s">
        <v>265</v>
      </c>
      <c r="D42" s="528"/>
      <c r="E42" s="529"/>
      <c r="F42" s="549"/>
      <c r="G42" s="343" t="s">
        <v>251</v>
      </c>
      <c r="H42" s="553"/>
      <c r="I42" s="553"/>
      <c r="J42" s="554"/>
    </row>
    <row r="43" spans="1:10" x14ac:dyDescent="0.2">
      <c r="A43" s="549"/>
      <c r="B43" s="343" t="s">
        <v>252</v>
      </c>
      <c r="C43" s="528" t="s">
        <v>265</v>
      </c>
      <c r="D43" s="528"/>
      <c r="E43" s="529"/>
      <c r="F43" s="549"/>
      <c r="G43" s="343" t="s">
        <v>252</v>
      </c>
      <c r="H43" s="553"/>
      <c r="I43" s="553"/>
      <c r="J43" s="554"/>
    </row>
    <row r="44" spans="1:10" x14ac:dyDescent="0.2">
      <c r="A44" s="549"/>
      <c r="B44" s="343" t="s">
        <v>253</v>
      </c>
      <c r="C44" s="528" t="s">
        <v>265</v>
      </c>
      <c r="D44" s="528"/>
      <c r="E44" s="529"/>
      <c r="F44" s="549"/>
      <c r="G44" s="343" t="s">
        <v>253</v>
      </c>
      <c r="H44" s="553"/>
      <c r="I44" s="553"/>
      <c r="J44" s="554"/>
    </row>
    <row r="45" spans="1:10" x14ac:dyDescent="0.2">
      <c r="A45" s="549"/>
      <c r="B45" s="343" t="s">
        <v>254</v>
      </c>
      <c r="C45" s="528" t="s">
        <v>265</v>
      </c>
      <c r="D45" s="528"/>
      <c r="E45" s="529"/>
      <c r="F45" s="549"/>
      <c r="G45" s="343" t="s">
        <v>254</v>
      </c>
      <c r="H45" s="553"/>
      <c r="I45" s="553"/>
      <c r="J45" s="554"/>
    </row>
    <row r="46" spans="1:10" x14ac:dyDescent="0.2">
      <c r="A46" s="549"/>
      <c r="B46" s="343" t="s">
        <v>255</v>
      </c>
      <c r="C46" s="528" t="s">
        <v>265</v>
      </c>
      <c r="D46" s="528"/>
      <c r="E46" s="529"/>
      <c r="F46" s="549"/>
      <c r="G46" s="343" t="s">
        <v>255</v>
      </c>
      <c r="H46" s="553"/>
      <c r="I46" s="553"/>
      <c r="J46" s="554"/>
    </row>
    <row r="47" spans="1:10" x14ac:dyDescent="0.2">
      <c r="A47" s="549"/>
      <c r="B47" s="343" t="s">
        <v>256</v>
      </c>
      <c r="C47" s="528" t="s">
        <v>265</v>
      </c>
      <c r="D47" s="528"/>
      <c r="E47" s="529"/>
      <c r="F47" s="549"/>
      <c r="G47" s="343" t="s">
        <v>256</v>
      </c>
      <c r="H47" s="553"/>
      <c r="I47" s="553"/>
      <c r="J47" s="554"/>
    </row>
    <row r="48" spans="1:10" x14ac:dyDescent="0.2">
      <c r="A48" s="549"/>
      <c r="B48" s="343" t="s">
        <v>257</v>
      </c>
      <c r="C48" s="528" t="s">
        <v>265</v>
      </c>
      <c r="D48" s="528"/>
      <c r="E48" s="529"/>
      <c r="F48" s="549"/>
      <c r="G48" s="343" t="s">
        <v>257</v>
      </c>
      <c r="H48" s="553"/>
      <c r="I48" s="553"/>
      <c r="J48" s="554"/>
    </row>
    <row r="49" spans="1:10" x14ac:dyDescent="0.2">
      <c r="A49" s="549"/>
      <c r="B49" s="343" t="s">
        <v>258</v>
      </c>
      <c r="C49" s="528" t="s">
        <v>265</v>
      </c>
      <c r="D49" s="528"/>
      <c r="E49" s="529"/>
      <c r="F49" s="549"/>
      <c r="G49" s="343" t="s">
        <v>258</v>
      </c>
      <c r="H49" s="553"/>
      <c r="I49" s="553"/>
      <c r="J49" s="554"/>
    </row>
    <row r="50" spans="1:10" ht="17" thickBot="1" x14ac:dyDescent="0.25">
      <c r="A50" s="550"/>
      <c r="B50" s="349" t="s">
        <v>259</v>
      </c>
      <c r="C50" s="528" t="s">
        <v>265</v>
      </c>
      <c r="D50" s="528"/>
      <c r="E50" s="529"/>
      <c r="F50" s="550"/>
      <c r="G50" s="349" t="s">
        <v>259</v>
      </c>
      <c r="H50" s="530"/>
      <c r="I50" s="530"/>
      <c r="J50" s="531"/>
    </row>
    <row r="51" spans="1:10" x14ac:dyDescent="0.2">
      <c r="A51" s="532" t="s">
        <v>260</v>
      </c>
      <c r="B51" s="535" t="s">
        <v>267</v>
      </c>
      <c r="C51" s="536"/>
      <c r="D51" s="536"/>
      <c r="E51" s="537"/>
      <c r="F51" s="532" t="s">
        <v>260</v>
      </c>
      <c r="G51" s="542"/>
      <c r="H51" s="542"/>
      <c r="I51" s="542"/>
      <c r="J51" s="543"/>
    </row>
    <row r="52" spans="1:10" x14ac:dyDescent="0.2">
      <c r="A52" s="533"/>
      <c r="B52" s="538"/>
      <c r="C52" s="538"/>
      <c r="D52" s="538"/>
      <c r="E52" s="539"/>
      <c r="F52" s="533"/>
      <c r="G52" s="544"/>
      <c r="H52" s="544"/>
      <c r="I52" s="544"/>
      <c r="J52" s="545"/>
    </row>
    <row r="53" spans="1:10" x14ac:dyDescent="0.2">
      <c r="A53" s="533"/>
      <c r="B53" s="538"/>
      <c r="C53" s="538"/>
      <c r="D53" s="538"/>
      <c r="E53" s="539"/>
      <c r="F53" s="533"/>
      <c r="G53" s="544"/>
      <c r="H53" s="544"/>
      <c r="I53" s="544"/>
      <c r="J53" s="545"/>
    </row>
    <row r="54" spans="1:10" x14ac:dyDescent="0.2">
      <c r="A54" s="533"/>
      <c r="B54" s="538"/>
      <c r="C54" s="538"/>
      <c r="D54" s="538"/>
      <c r="E54" s="539"/>
      <c r="F54" s="533"/>
      <c r="G54" s="544"/>
      <c r="H54" s="544"/>
      <c r="I54" s="544"/>
      <c r="J54" s="545"/>
    </row>
    <row r="55" spans="1:10" x14ac:dyDescent="0.2">
      <c r="A55" s="533"/>
      <c r="B55" s="538"/>
      <c r="C55" s="538"/>
      <c r="D55" s="538"/>
      <c r="E55" s="539"/>
      <c r="F55" s="533"/>
      <c r="G55" s="544"/>
      <c r="H55" s="544"/>
      <c r="I55" s="544"/>
      <c r="J55" s="545"/>
    </row>
    <row r="56" spans="1:10" x14ac:dyDescent="0.2">
      <c r="A56" s="533"/>
      <c r="B56" s="538"/>
      <c r="C56" s="538"/>
      <c r="D56" s="538"/>
      <c r="E56" s="539"/>
      <c r="F56" s="533"/>
      <c r="G56" s="544"/>
      <c r="H56" s="544"/>
      <c r="I56" s="544"/>
      <c r="J56" s="545"/>
    </row>
    <row r="57" spans="1:10" ht="50" customHeight="1" thickBot="1" x14ac:dyDescent="0.25">
      <c r="A57" s="534"/>
      <c r="B57" s="540"/>
      <c r="C57" s="540"/>
      <c r="D57" s="540"/>
      <c r="E57" s="541"/>
      <c r="F57" s="534"/>
      <c r="G57" s="546"/>
      <c r="H57" s="546"/>
      <c r="I57" s="546"/>
      <c r="J57" s="547"/>
    </row>
    <row r="59" spans="1:10" x14ac:dyDescent="0.2">
      <c r="A59" t="s">
        <v>268</v>
      </c>
      <c r="B59" s="348" t="s">
        <v>270</v>
      </c>
    </row>
    <row r="60" spans="1:10" x14ac:dyDescent="0.2">
      <c r="B60" s="348" t="s">
        <v>271</v>
      </c>
      <c r="C60" s="365"/>
    </row>
    <row r="61" spans="1:10" x14ac:dyDescent="0.2">
      <c r="B61" s="348" t="s">
        <v>272</v>
      </c>
    </row>
    <row r="62" spans="1:10" x14ac:dyDescent="0.2">
      <c r="B62" s="348" t="s">
        <v>273</v>
      </c>
    </row>
    <row r="63" spans="1:10" x14ac:dyDescent="0.2">
      <c r="B63" s="348" t="s">
        <v>274</v>
      </c>
    </row>
    <row r="64" spans="1:10" x14ac:dyDescent="0.2">
      <c r="B64" s="348" t="s">
        <v>275</v>
      </c>
    </row>
    <row r="65" spans="2:2" x14ac:dyDescent="0.2">
      <c r="B65" s="348" t="s">
        <v>276</v>
      </c>
    </row>
  </sheetData>
  <mergeCells count="94">
    <mergeCell ref="B10:E10"/>
    <mergeCell ref="F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A20:A26"/>
    <mergeCell ref="C20:E20"/>
    <mergeCell ref="F20:F26"/>
    <mergeCell ref="H20:J20"/>
    <mergeCell ref="C21:E21"/>
    <mergeCell ref="H21:J21"/>
    <mergeCell ref="C22:E22"/>
    <mergeCell ref="H22:J22"/>
    <mergeCell ref="C23:E23"/>
    <mergeCell ref="H23:J23"/>
    <mergeCell ref="C24:E24"/>
    <mergeCell ref="H24:J24"/>
    <mergeCell ref="C25:E25"/>
    <mergeCell ref="H25:J25"/>
    <mergeCell ref="C26:E26"/>
    <mergeCell ref="H26:J26"/>
    <mergeCell ref="A27:A30"/>
    <mergeCell ref="C27:E27"/>
    <mergeCell ref="F27:F30"/>
    <mergeCell ref="H27:J27"/>
    <mergeCell ref="C28:E28"/>
    <mergeCell ref="H28:J28"/>
    <mergeCell ref="C29:E29"/>
    <mergeCell ref="H29:J29"/>
    <mergeCell ref="C30:E30"/>
    <mergeCell ref="H30:J30"/>
    <mergeCell ref="A31:A32"/>
    <mergeCell ref="C31:E31"/>
    <mergeCell ref="F31:F32"/>
    <mergeCell ref="H31:J31"/>
    <mergeCell ref="C32:E32"/>
    <mergeCell ref="H32:J32"/>
    <mergeCell ref="C37:E37"/>
    <mergeCell ref="H37:J37"/>
    <mergeCell ref="C38:E38"/>
    <mergeCell ref="H38:J38"/>
    <mergeCell ref="C39:E39"/>
    <mergeCell ref="H39:J39"/>
    <mergeCell ref="F33:F50"/>
    <mergeCell ref="H33:J33"/>
    <mergeCell ref="C34:E34"/>
    <mergeCell ref="H34:J34"/>
    <mergeCell ref="C35:E35"/>
    <mergeCell ref="H35:J35"/>
    <mergeCell ref="C36:E36"/>
    <mergeCell ref="H36:J36"/>
    <mergeCell ref="C40:E40"/>
    <mergeCell ref="H40:J40"/>
    <mergeCell ref="C45:E45"/>
    <mergeCell ref="H45:J45"/>
    <mergeCell ref="C46:E46"/>
    <mergeCell ref="H46:J46"/>
    <mergeCell ref="C41:E41"/>
    <mergeCell ref="H41:J41"/>
    <mergeCell ref="C42:E42"/>
    <mergeCell ref="H42:J42"/>
    <mergeCell ref="C43:E43"/>
    <mergeCell ref="H43:J43"/>
    <mergeCell ref="C50:E50"/>
    <mergeCell ref="H50:J50"/>
    <mergeCell ref="A51:A57"/>
    <mergeCell ref="B51:E57"/>
    <mergeCell ref="F51:F57"/>
    <mergeCell ref="G51:J57"/>
    <mergeCell ref="A33:A50"/>
    <mergeCell ref="C33:E33"/>
    <mergeCell ref="C47:E47"/>
    <mergeCell ref="H47:J47"/>
    <mergeCell ref="C48:E48"/>
    <mergeCell ref="H48:J48"/>
    <mergeCell ref="C49:E49"/>
    <mergeCell ref="H49:J49"/>
    <mergeCell ref="C44:E44"/>
    <mergeCell ref="H44:J4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9"/>
  <sheetViews>
    <sheetView workbookViewId="0">
      <selection activeCell="J23" sqref="J23"/>
    </sheetView>
  </sheetViews>
  <sheetFormatPr baseColWidth="10" defaultColWidth="5.6640625" defaultRowHeight="20" customHeight="1" x14ac:dyDescent="0.2"/>
  <cols>
    <col min="1" max="1" width="5.6640625" style="88"/>
    <col min="2" max="2" width="10.5" style="88" bestFit="1" customWidth="1"/>
    <col min="3" max="16384" width="5.6640625" style="88"/>
  </cols>
  <sheetData>
    <row r="1" spans="1:4" ht="20" customHeight="1" x14ac:dyDescent="0.2">
      <c r="A1" s="87"/>
    </row>
    <row r="2" spans="1:4" ht="20" customHeight="1" x14ac:dyDescent="0.2">
      <c r="B2" s="368">
        <v>43396</v>
      </c>
      <c r="C2" s="88" t="s">
        <v>278</v>
      </c>
    </row>
    <row r="3" spans="1:4" ht="20" customHeight="1" x14ac:dyDescent="0.2">
      <c r="B3" s="88" t="s">
        <v>277</v>
      </c>
      <c r="C3" s="88" t="s">
        <v>280</v>
      </c>
    </row>
    <row r="4" spans="1:4" ht="20" customHeight="1" x14ac:dyDescent="0.2">
      <c r="B4" s="88" t="s">
        <v>203</v>
      </c>
      <c r="C4" s="88" t="s">
        <v>280</v>
      </c>
    </row>
    <row r="6" spans="1:4" ht="20" customHeight="1" x14ac:dyDescent="0.2">
      <c r="A6" s="87"/>
      <c r="B6" s="88" t="s">
        <v>279</v>
      </c>
    </row>
    <row r="8" spans="1:4" ht="20" customHeight="1" x14ac:dyDescent="0.2">
      <c r="B8" s="88" t="s">
        <v>282</v>
      </c>
    </row>
    <row r="11" spans="1:4" ht="20" customHeight="1" x14ac:dyDescent="0.2">
      <c r="B11" s="370">
        <v>43416</v>
      </c>
      <c r="C11" s="88" t="s">
        <v>287</v>
      </c>
    </row>
    <row r="12" spans="1:4" ht="20" customHeight="1" x14ac:dyDescent="0.2">
      <c r="C12" s="88" t="s">
        <v>200</v>
      </c>
    </row>
    <row r="13" spans="1:4" ht="20" customHeight="1" x14ac:dyDescent="0.2">
      <c r="A13" s="87"/>
      <c r="C13" s="88" t="s">
        <v>204</v>
      </c>
    </row>
    <row r="14" spans="1:4" ht="20" customHeight="1" x14ac:dyDescent="0.2">
      <c r="C14" s="369"/>
    </row>
    <row r="15" spans="1:4" ht="20" customHeight="1" x14ac:dyDescent="0.2">
      <c r="C15" s="369" t="s">
        <v>288</v>
      </c>
    </row>
    <row r="16" spans="1:4" ht="20" customHeight="1" x14ac:dyDescent="0.2">
      <c r="D16" s="88" t="s">
        <v>289</v>
      </c>
    </row>
    <row r="18" spans="3:3" ht="20" customHeight="1" x14ac:dyDescent="0.2">
      <c r="C18" s="88" t="s">
        <v>290</v>
      </c>
    </row>
    <row r="19" spans="3:3" ht="20" customHeight="1" x14ac:dyDescent="0.2">
      <c r="C19" s="88" t="s">
        <v>291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2"/>
  <sheetViews>
    <sheetView workbookViewId="0">
      <pane ySplit="7" topLeftCell="A8" activePane="bottomLeft" state="frozen"/>
      <selection pane="bottomLeft" activeCell="D20" sqref="D20"/>
    </sheetView>
  </sheetViews>
  <sheetFormatPr baseColWidth="10" defaultColWidth="10.83203125" defaultRowHeight="16" x14ac:dyDescent="0.2"/>
  <cols>
    <col min="1" max="1" width="25.6640625" style="178" customWidth="1"/>
    <col min="2" max="8" width="25.6640625" style="177" customWidth="1"/>
    <col min="9" max="16384" width="10.83203125" style="177"/>
  </cols>
  <sheetData>
    <row r="1" spans="1:10" s="175" customFormat="1" ht="35" customHeight="1" thickBot="1" x14ac:dyDescent="0.25">
      <c r="A1" s="375" t="s">
        <v>85</v>
      </c>
      <c r="B1" s="376"/>
      <c r="C1" s="376"/>
      <c r="D1" s="376"/>
      <c r="E1" s="376"/>
      <c r="F1" s="376"/>
      <c r="G1" s="376"/>
      <c r="H1" s="376"/>
      <c r="I1" s="174"/>
      <c r="J1" s="174"/>
    </row>
    <row r="2" spans="1:10" s="175" customFormat="1" ht="18" x14ac:dyDescent="0.2">
      <c r="A2" s="377" t="s">
        <v>164</v>
      </c>
      <c r="B2" s="378"/>
      <c r="C2" s="378"/>
      <c r="D2" s="378"/>
      <c r="E2" s="378"/>
      <c r="F2" s="378"/>
      <c r="G2" s="378"/>
      <c r="H2" s="379"/>
      <c r="I2" s="174"/>
      <c r="J2" s="174"/>
    </row>
    <row r="3" spans="1:10" s="176" customFormat="1" ht="14" x14ac:dyDescent="0.2">
      <c r="A3" s="186" t="s">
        <v>92</v>
      </c>
      <c r="B3" s="182">
        <f>COUNTIF(B$8:B$62,"p")</f>
        <v>10</v>
      </c>
      <c r="C3" s="182">
        <f t="shared" ref="C3:H3" si="0">COUNTIF(C$8:C$62,"p")</f>
        <v>10</v>
      </c>
      <c r="D3" s="182">
        <f t="shared" si="0"/>
        <v>8</v>
      </c>
      <c r="E3" s="182">
        <f t="shared" si="0"/>
        <v>10</v>
      </c>
      <c r="F3" s="182">
        <f t="shared" si="0"/>
        <v>7</v>
      </c>
      <c r="G3" s="182">
        <f t="shared" si="0"/>
        <v>0</v>
      </c>
      <c r="H3" s="184">
        <f t="shared" si="0"/>
        <v>0</v>
      </c>
    </row>
    <row r="4" spans="1:10" s="176" customFormat="1" ht="14" x14ac:dyDescent="0.2">
      <c r="A4" s="186" t="s">
        <v>93</v>
      </c>
      <c r="B4" s="182">
        <f>COUNTIF(B$8:B$62,"a")</f>
        <v>0</v>
      </c>
      <c r="C4" s="182">
        <f t="shared" ref="C4:H4" si="1">COUNTIF(C$8:C$62,"a")</f>
        <v>0</v>
      </c>
      <c r="D4" s="182">
        <f t="shared" si="1"/>
        <v>0</v>
      </c>
      <c r="E4" s="182">
        <f t="shared" si="1"/>
        <v>0</v>
      </c>
      <c r="F4" s="182">
        <f t="shared" si="1"/>
        <v>1</v>
      </c>
      <c r="G4" s="182">
        <f t="shared" si="1"/>
        <v>0</v>
      </c>
      <c r="H4" s="184">
        <f t="shared" si="1"/>
        <v>0</v>
      </c>
    </row>
    <row r="5" spans="1:10" s="176" customFormat="1" ht="15" thickBot="1" x14ac:dyDescent="0.25">
      <c r="A5" s="187" t="s">
        <v>94</v>
      </c>
      <c r="B5" s="183">
        <f>COUNTIF(B$8:B$62,"r")</f>
        <v>0</v>
      </c>
      <c r="C5" s="183">
        <f t="shared" ref="C5:H5" si="2">COUNTIF(C$8:C$62,"r")</f>
        <v>0</v>
      </c>
      <c r="D5" s="183">
        <f t="shared" si="2"/>
        <v>2</v>
      </c>
      <c r="E5" s="183">
        <f t="shared" si="2"/>
        <v>0</v>
      </c>
      <c r="F5" s="183">
        <f t="shared" si="2"/>
        <v>2</v>
      </c>
      <c r="G5" s="183">
        <f t="shared" si="2"/>
        <v>0</v>
      </c>
      <c r="H5" s="185">
        <f t="shared" si="2"/>
        <v>0</v>
      </c>
    </row>
    <row r="6" spans="1:10" ht="18" thickBot="1" x14ac:dyDescent="0.25">
      <c r="A6" s="380" t="s">
        <v>84</v>
      </c>
      <c r="B6" s="179" t="str">
        <f>'Vue d''ensemble'!D4</f>
        <v>ADAM Cyrille</v>
      </c>
      <c r="C6" s="179" t="str">
        <f>'Vue d''ensemble'!E4</f>
        <v>CARON Vincent</v>
      </c>
      <c r="D6" s="179" t="str">
        <f>'Vue d''ensemble'!F4</f>
        <v>DAIBISARAM Alan</v>
      </c>
      <c r="E6" s="179" t="str">
        <f>'Vue d''ensemble'!G4</f>
        <v>GARNIER Louis-François</v>
      </c>
      <c r="F6" s="179" t="str">
        <f>'Vue d''ensemble'!H4</f>
        <v>HARRATI Mohsine</v>
      </c>
      <c r="G6" s="179" t="str">
        <f>'Vue d''ensemble'!I4</f>
        <v>- -</v>
      </c>
      <c r="H6" s="179" t="str">
        <f>'Vue d''ensemble'!J4</f>
        <v>- -</v>
      </c>
    </row>
    <row r="7" spans="1:10" ht="140" customHeight="1" thickBot="1" x14ac:dyDescent="0.25">
      <c r="A7" s="381"/>
      <c r="B7" s="180"/>
      <c r="C7" s="181"/>
      <c r="D7" s="181"/>
      <c r="E7" s="181"/>
      <c r="F7" s="181"/>
      <c r="G7" s="181"/>
      <c r="H7" s="181"/>
    </row>
    <row r="8" spans="1:10" x14ac:dyDescent="0.2">
      <c r="A8" s="8">
        <v>43374</v>
      </c>
      <c r="B8" s="9" t="s">
        <v>86</v>
      </c>
      <c r="C8" s="10" t="s">
        <v>86</v>
      </c>
      <c r="D8" s="10" t="s">
        <v>86</v>
      </c>
      <c r="E8" s="10" t="s">
        <v>86</v>
      </c>
      <c r="F8" s="10" t="s">
        <v>87</v>
      </c>
      <c r="G8" s="10"/>
      <c r="H8" s="10"/>
    </row>
    <row r="9" spans="1:10" x14ac:dyDescent="0.2">
      <c r="A9" s="11">
        <v>43375</v>
      </c>
      <c r="B9" s="12" t="s">
        <v>86</v>
      </c>
      <c r="C9" s="13" t="s">
        <v>86</v>
      </c>
      <c r="D9" s="13" t="s">
        <v>86</v>
      </c>
      <c r="E9" s="13" t="s">
        <v>86</v>
      </c>
      <c r="F9" s="13" t="s">
        <v>86</v>
      </c>
      <c r="G9" s="13"/>
      <c r="H9" s="13"/>
    </row>
    <row r="10" spans="1:10" x14ac:dyDescent="0.2">
      <c r="A10" s="11">
        <v>43381</v>
      </c>
      <c r="B10" s="12" t="s">
        <v>86</v>
      </c>
      <c r="C10" s="13" t="s">
        <v>86</v>
      </c>
      <c r="D10" s="13" t="s">
        <v>86</v>
      </c>
      <c r="E10" s="13" t="s">
        <v>86</v>
      </c>
      <c r="F10" s="13" t="s">
        <v>206</v>
      </c>
      <c r="G10" s="13"/>
      <c r="H10" s="13"/>
    </row>
    <row r="11" spans="1:10" x14ac:dyDescent="0.2">
      <c r="A11" s="11">
        <v>43389</v>
      </c>
      <c r="B11" s="12" t="s">
        <v>86</v>
      </c>
      <c r="C11" s="13" t="s">
        <v>86</v>
      </c>
      <c r="D11" s="13" t="s">
        <v>86</v>
      </c>
      <c r="E11" s="13" t="s">
        <v>86</v>
      </c>
      <c r="F11" s="13" t="s">
        <v>86</v>
      </c>
      <c r="G11" s="13"/>
      <c r="H11" s="13"/>
    </row>
    <row r="12" spans="1:10" x14ac:dyDescent="0.2">
      <c r="A12" s="11">
        <v>43396</v>
      </c>
      <c r="B12" s="12" t="s">
        <v>86</v>
      </c>
      <c r="C12" s="13" t="s">
        <v>86</v>
      </c>
      <c r="D12" s="13" t="s">
        <v>86</v>
      </c>
      <c r="E12" s="13" t="s">
        <v>86</v>
      </c>
      <c r="F12" s="13" t="s">
        <v>86</v>
      </c>
      <c r="G12" s="13"/>
      <c r="H12" s="13"/>
    </row>
    <row r="13" spans="1:10" x14ac:dyDescent="0.2">
      <c r="A13" s="11">
        <v>43416</v>
      </c>
      <c r="B13" s="12" t="s">
        <v>86</v>
      </c>
      <c r="C13" s="13" t="s">
        <v>86</v>
      </c>
      <c r="D13" s="13" t="s">
        <v>87</v>
      </c>
      <c r="E13" s="13" t="s">
        <v>86</v>
      </c>
      <c r="F13" s="13" t="s">
        <v>86</v>
      </c>
      <c r="G13" s="13"/>
      <c r="H13" s="13"/>
    </row>
    <row r="14" spans="1:10" x14ac:dyDescent="0.2">
      <c r="A14" s="11">
        <v>43417</v>
      </c>
      <c r="B14" s="12" t="s">
        <v>86</v>
      </c>
      <c r="C14" s="13" t="s">
        <v>86</v>
      </c>
      <c r="D14" s="13" t="s">
        <v>86</v>
      </c>
      <c r="E14" s="13" t="s">
        <v>86</v>
      </c>
      <c r="F14" s="13" t="s">
        <v>87</v>
      </c>
      <c r="G14" s="13"/>
      <c r="H14" s="13"/>
    </row>
    <row r="15" spans="1:10" x14ac:dyDescent="0.2">
      <c r="A15" s="11">
        <v>43423</v>
      </c>
      <c r="B15" s="12" t="s">
        <v>86</v>
      </c>
      <c r="C15" s="13" t="s">
        <v>86</v>
      </c>
      <c r="D15" s="13" t="s">
        <v>86</v>
      </c>
      <c r="E15" s="13" t="s">
        <v>86</v>
      </c>
      <c r="F15" s="13" t="s">
        <v>86</v>
      </c>
      <c r="G15" s="13"/>
      <c r="H15" s="13"/>
    </row>
    <row r="16" spans="1:10" x14ac:dyDescent="0.2">
      <c r="A16" s="11">
        <v>43424</v>
      </c>
      <c r="B16" s="12" t="s">
        <v>86</v>
      </c>
      <c r="C16" s="13" t="s">
        <v>86</v>
      </c>
      <c r="D16" s="13" t="s">
        <v>86</v>
      </c>
      <c r="E16" s="13" t="s">
        <v>86</v>
      </c>
      <c r="F16" s="13" t="s">
        <v>86</v>
      </c>
      <c r="G16" s="13"/>
      <c r="H16" s="13"/>
    </row>
    <row r="17" spans="1:8" x14ac:dyDescent="0.2">
      <c r="A17" s="11">
        <v>43430</v>
      </c>
      <c r="B17" s="12" t="s">
        <v>86</v>
      </c>
      <c r="C17" s="13" t="s">
        <v>86</v>
      </c>
      <c r="D17" s="13" t="s">
        <v>87</v>
      </c>
      <c r="E17" s="13" t="s">
        <v>86</v>
      </c>
      <c r="F17" s="13" t="s">
        <v>86</v>
      </c>
      <c r="G17" s="13"/>
      <c r="H17" s="13"/>
    </row>
    <row r="18" spans="1:8" x14ac:dyDescent="0.2">
      <c r="A18" s="11"/>
      <c r="B18" s="12"/>
      <c r="C18" s="13"/>
      <c r="D18" s="13"/>
      <c r="E18" s="13"/>
      <c r="F18" s="13"/>
      <c r="G18" s="13"/>
      <c r="H18" s="13"/>
    </row>
    <row r="19" spans="1:8" x14ac:dyDescent="0.2">
      <c r="A19" s="11"/>
      <c r="B19" s="12"/>
      <c r="C19" s="13"/>
      <c r="D19" s="13"/>
      <c r="E19" s="13"/>
      <c r="F19" s="13"/>
      <c r="G19" s="13"/>
      <c r="H19" s="13"/>
    </row>
    <row r="20" spans="1:8" x14ac:dyDescent="0.2">
      <c r="A20" s="11"/>
      <c r="B20" s="12"/>
      <c r="C20" s="13"/>
      <c r="D20" s="13"/>
      <c r="E20" s="13"/>
      <c r="F20" s="13"/>
      <c r="G20" s="13"/>
      <c r="H20" s="13"/>
    </row>
    <row r="21" spans="1:8" x14ac:dyDescent="0.2">
      <c r="A21" s="11"/>
      <c r="B21" s="12"/>
      <c r="C21" s="13"/>
      <c r="D21" s="13"/>
      <c r="E21" s="13"/>
      <c r="F21" s="13"/>
      <c r="G21" s="13"/>
      <c r="H21" s="13"/>
    </row>
    <row r="22" spans="1:8" x14ac:dyDescent="0.2">
      <c r="A22" s="11"/>
      <c r="B22" s="12"/>
      <c r="C22" s="13"/>
      <c r="D22" s="13"/>
      <c r="E22" s="13"/>
      <c r="F22" s="13"/>
      <c r="G22" s="13"/>
      <c r="H22" s="13"/>
    </row>
    <row r="23" spans="1:8" x14ac:dyDescent="0.2">
      <c r="A23" s="11"/>
      <c r="B23" s="12"/>
      <c r="C23" s="13"/>
      <c r="D23" s="13"/>
      <c r="E23" s="13"/>
      <c r="F23" s="13"/>
      <c r="G23" s="13"/>
      <c r="H23" s="13"/>
    </row>
    <row r="24" spans="1:8" x14ac:dyDescent="0.2">
      <c r="A24" s="11"/>
      <c r="B24" s="12"/>
      <c r="C24" s="13"/>
      <c r="D24" s="13"/>
      <c r="E24" s="13"/>
      <c r="F24" s="13"/>
      <c r="G24" s="13"/>
      <c r="H24" s="13"/>
    </row>
    <row r="25" spans="1:8" x14ac:dyDescent="0.2">
      <c r="A25" s="11"/>
      <c r="B25" s="12"/>
      <c r="C25" s="13"/>
      <c r="D25" s="13"/>
      <c r="E25" s="13"/>
      <c r="F25" s="13"/>
      <c r="G25" s="13"/>
      <c r="H25" s="13"/>
    </row>
    <row r="26" spans="1:8" x14ac:dyDescent="0.2">
      <c r="A26" s="11"/>
      <c r="B26" s="12"/>
      <c r="C26" s="13"/>
      <c r="D26" s="13"/>
      <c r="E26" s="13"/>
      <c r="F26" s="13"/>
      <c r="G26" s="13"/>
      <c r="H26" s="13"/>
    </row>
    <row r="27" spans="1:8" x14ac:dyDescent="0.2">
      <c r="A27" s="11"/>
      <c r="B27" s="12"/>
      <c r="C27" s="13"/>
      <c r="D27" s="13"/>
      <c r="E27" s="13"/>
      <c r="F27" s="13"/>
      <c r="G27" s="13"/>
      <c r="H27" s="13"/>
    </row>
    <row r="28" spans="1:8" x14ac:dyDescent="0.2">
      <c r="A28" s="11"/>
      <c r="B28" s="12"/>
      <c r="C28" s="13"/>
      <c r="D28" s="13"/>
      <c r="E28" s="13"/>
      <c r="F28" s="13"/>
      <c r="G28" s="13"/>
      <c r="H28" s="13"/>
    </row>
    <row r="29" spans="1:8" x14ac:dyDescent="0.2">
      <c r="A29" s="11"/>
      <c r="B29" s="12"/>
      <c r="C29" s="13"/>
      <c r="D29" s="13"/>
      <c r="E29" s="13"/>
      <c r="F29" s="13"/>
      <c r="G29" s="13"/>
      <c r="H29" s="13"/>
    </row>
    <row r="30" spans="1:8" x14ac:dyDescent="0.2">
      <c r="A30" s="11"/>
      <c r="B30" s="12"/>
      <c r="C30" s="13"/>
      <c r="D30" s="13"/>
      <c r="E30" s="13"/>
      <c r="F30" s="13"/>
      <c r="G30" s="13"/>
      <c r="H30" s="13"/>
    </row>
    <row r="31" spans="1:8" x14ac:dyDescent="0.2">
      <c r="A31" s="11"/>
      <c r="B31" s="12"/>
      <c r="C31" s="13"/>
      <c r="D31" s="13"/>
      <c r="E31" s="13"/>
      <c r="F31" s="13"/>
      <c r="G31" s="13"/>
      <c r="H31" s="13"/>
    </row>
    <row r="32" spans="1:8" x14ac:dyDescent="0.2">
      <c r="A32" s="11"/>
      <c r="B32" s="12"/>
      <c r="C32" s="13"/>
      <c r="D32" s="13"/>
      <c r="E32" s="13"/>
      <c r="F32" s="13"/>
      <c r="G32" s="13"/>
      <c r="H32" s="13"/>
    </row>
    <row r="33" spans="1:8" x14ac:dyDescent="0.2">
      <c r="A33" s="11"/>
      <c r="B33" s="12"/>
      <c r="C33" s="13"/>
      <c r="D33" s="13"/>
      <c r="E33" s="13"/>
      <c r="F33" s="13"/>
      <c r="G33" s="13"/>
      <c r="H33" s="13"/>
    </row>
    <row r="34" spans="1:8" x14ac:dyDescent="0.2">
      <c r="A34" s="11"/>
      <c r="B34" s="12"/>
      <c r="C34" s="13"/>
      <c r="D34" s="13"/>
      <c r="E34" s="13"/>
      <c r="F34" s="13"/>
      <c r="G34" s="13"/>
      <c r="H34" s="13"/>
    </row>
    <row r="35" spans="1:8" x14ac:dyDescent="0.2">
      <c r="A35" s="11"/>
      <c r="B35" s="12"/>
      <c r="C35" s="13"/>
      <c r="D35" s="13"/>
      <c r="E35" s="13"/>
      <c r="F35" s="13"/>
      <c r="G35" s="13"/>
      <c r="H35" s="13"/>
    </row>
    <row r="36" spans="1:8" x14ac:dyDescent="0.2">
      <c r="A36" s="11"/>
      <c r="B36" s="12"/>
      <c r="C36" s="13"/>
      <c r="D36" s="13"/>
      <c r="E36" s="13"/>
      <c r="F36" s="13"/>
      <c r="G36" s="13"/>
      <c r="H36" s="13"/>
    </row>
    <row r="37" spans="1:8" x14ac:dyDescent="0.2">
      <c r="A37" s="11"/>
      <c r="B37" s="12"/>
      <c r="C37" s="13"/>
      <c r="D37" s="13"/>
      <c r="E37" s="13"/>
      <c r="F37" s="13"/>
      <c r="G37" s="13"/>
      <c r="H37" s="13"/>
    </row>
    <row r="38" spans="1:8" x14ac:dyDescent="0.2">
      <c r="A38" s="11"/>
      <c r="B38" s="12"/>
      <c r="C38" s="13"/>
      <c r="D38" s="13"/>
      <c r="E38" s="13"/>
      <c r="F38" s="13"/>
      <c r="G38" s="13"/>
      <c r="H38" s="13"/>
    </row>
    <row r="39" spans="1:8" x14ac:dyDescent="0.2">
      <c r="A39" s="11"/>
      <c r="B39" s="12"/>
      <c r="C39" s="13"/>
      <c r="D39" s="13"/>
      <c r="E39" s="13"/>
      <c r="F39" s="13"/>
      <c r="G39" s="13"/>
      <c r="H39" s="13"/>
    </row>
    <row r="40" spans="1:8" x14ac:dyDescent="0.2">
      <c r="A40" s="11"/>
      <c r="B40" s="12"/>
      <c r="C40" s="13"/>
      <c r="D40" s="13"/>
      <c r="E40" s="13"/>
      <c r="F40" s="13"/>
      <c r="G40" s="13"/>
      <c r="H40" s="13"/>
    </row>
    <row r="41" spans="1:8" x14ac:dyDescent="0.2">
      <c r="A41" s="11"/>
      <c r="B41" s="12"/>
      <c r="C41" s="13"/>
      <c r="D41" s="13"/>
      <c r="E41" s="13"/>
      <c r="F41" s="13"/>
      <c r="G41" s="13"/>
      <c r="H41" s="13"/>
    </row>
    <row r="42" spans="1:8" x14ac:dyDescent="0.2">
      <c r="A42" s="11"/>
      <c r="B42" s="12"/>
      <c r="C42" s="13"/>
      <c r="D42" s="13"/>
      <c r="E42" s="13"/>
      <c r="F42" s="13"/>
      <c r="G42" s="13"/>
      <c r="H42" s="13"/>
    </row>
    <row r="43" spans="1:8" x14ac:dyDescent="0.2">
      <c r="A43" s="11"/>
      <c r="B43" s="12"/>
      <c r="C43" s="13"/>
      <c r="D43" s="13"/>
      <c r="E43" s="13"/>
      <c r="F43" s="13"/>
      <c r="G43" s="13"/>
      <c r="H43" s="13"/>
    </row>
    <row r="44" spans="1:8" x14ac:dyDescent="0.2">
      <c r="A44" s="11"/>
      <c r="B44" s="12"/>
      <c r="C44" s="13"/>
      <c r="D44" s="13"/>
      <c r="E44" s="13"/>
      <c r="F44" s="13"/>
      <c r="G44" s="13"/>
      <c r="H44" s="13"/>
    </row>
    <row r="45" spans="1:8" x14ac:dyDescent="0.2">
      <c r="A45" s="11"/>
      <c r="B45" s="12"/>
      <c r="C45" s="13"/>
      <c r="D45" s="13"/>
      <c r="E45" s="13"/>
      <c r="F45" s="13"/>
      <c r="G45" s="13"/>
      <c r="H45" s="13"/>
    </row>
    <row r="46" spans="1:8" x14ac:dyDescent="0.2">
      <c r="A46" s="11"/>
      <c r="B46" s="12"/>
      <c r="C46" s="13"/>
      <c r="D46" s="13"/>
      <c r="E46" s="13"/>
      <c r="F46" s="13"/>
      <c r="G46" s="13"/>
      <c r="H46" s="13"/>
    </row>
    <row r="47" spans="1:8" x14ac:dyDescent="0.2">
      <c r="A47" s="11"/>
      <c r="B47" s="12"/>
      <c r="C47" s="13"/>
      <c r="D47" s="13"/>
      <c r="E47" s="13"/>
      <c r="F47" s="13"/>
      <c r="G47" s="13"/>
      <c r="H47" s="13"/>
    </row>
    <row r="48" spans="1:8" x14ac:dyDescent="0.2">
      <c r="A48" s="11"/>
      <c r="B48" s="12"/>
      <c r="C48" s="13"/>
      <c r="D48" s="13"/>
      <c r="E48" s="13"/>
      <c r="F48" s="13"/>
      <c r="G48" s="13"/>
      <c r="H48" s="13"/>
    </row>
    <row r="49" spans="1:8" x14ac:dyDescent="0.2">
      <c r="A49" s="11"/>
      <c r="B49" s="12"/>
      <c r="C49" s="13"/>
      <c r="D49" s="13"/>
      <c r="E49" s="13"/>
      <c r="F49" s="13"/>
      <c r="G49" s="13"/>
      <c r="H49" s="13"/>
    </row>
    <row r="50" spans="1:8" x14ac:dyDescent="0.2">
      <c r="A50" s="11"/>
      <c r="B50" s="12"/>
      <c r="C50" s="13"/>
      <c r="D50" s="13"/>
      <c r="E50" s="13"/>
      <c r="F50" s="13"/>
      <c r="G50" s="13"/>
      <c r="H50" s="13"/>
    </row>
    <row r="51" spans="1:8" x14ac:dyDescent="0.2">
      <c r="A51" s="11"/>
      <c r="B51" s="12"/>
      <c r="C51" s="13"/>
      <c r="D51" s="13"/>
      <c r="E51" s="13"/>
      <c r="F51" s="13"/>
      <c r="G51" s="13"/>
      <c r="H51" s="13"/>
    </row>
    <row r="52" spans="1:8" x14ac:dyDescent="0.2">
      <c r="A52" s="11"/>
      <c r="B52" s="12"/>
      <c r="C52" s="13"/>
      <c r="D52" s="13"/>
      <c r="E52" s="13"/>
      <c r="F52" s="13"/>
      <c r="G52" s="13"/>
      <c r="H52" s="13"/>
    </row>
    <row r="53" spans="1:8" x14ac:dyDescent="0.2">
      <c r="A53" s="11"/>
      <c r="B53" s="12"/>
      <c r="C53" s="13"/>
      <c r="D53" s="13"/>
      <c r="E53" s="13"/>
      <c r="F53" s="13"/>
      <c r="G53" s="13"/>
      <c r="H53" s="13"/>
    </row>
    <row r="54" spans="1:8" x14ac:dyDescent="0.2">
      <c r="A54" s="11"/>
      <c r="B54" s="12"/>
      <c r="C54" s="13"/>
      <c r="D54" s="13"/>
      <c r="E54" s="13"/>
      <c r="F54" s="13"/>
      <c r="G54" s="13"/>
      <c r="H54" s="13"/>
    </row>
    <row r="55" spans="1:8" x14ac:dyDescent="0.2">
      <c r="A55" s="11"/>
      <c r="B55" s="12"/>
      <c r="C55" s="13"/>
      <c r="D55" s="13"/>
      <c r="E55" s="13"/>
      <c r="F55" s="13"/>
      <c r="G55" s="13"/>
      <c r="H55" s="13"/>
    </row>
    <row r="56" spans="1:8" x14ac:dyDescent="0.2">
      <c r="A56" s="11"/>
      <c r="B56" s="12"/>
      <c r="C56" s="13"/>
      <c r="D56" s="13"/>
      <c r="E56" s="13"/>
      <c r="F56" s="13"/>
      <c r="G56" s="13"/>
      <c r="H56" s="13"/>
    </row>
    <row r="57" spans="1:8" x14ac:dyDescent="0.2">
      <c r="A57" s="11"/>
      <c r="B57" s="12"/>
      <c r="C57" s="13"/>
      <c r="D57" s="13"/>
      <c r="E57" s="13"/>
      <c r="F57" s="13"/>
      <c r="G57" s="13"/>
      <c r="H57" s="13"/>
    </row>
    <row r="58" spans="1:8" x14ac:dyDescent="0.2">
      <c r="A58" s="11"/>
      <c r="B58" s="12"/>
      <c r="C58" s="13"/>
      <c r="D58" s="13"/>
      <c r="E58" s="13"/>
      <c r="F58" s="13"/>
      <c r="G58" s="13"/>
      <c r="H58" s="13"/>
    </row>
    <row r="59" spans="1:8" x14ac:dyDescent="0.2">
      <c r="A59" s="11"/>
      <c r="B59" s="12"/>
      <c r="C59" s="13"/>
      <c r="D59" s="13"/>
      <c r="E59" s="13"/>
      <c r="F59" s="13"/>
      <c r="G59" s="13"/>
      <c r="H59" s="13"/>
    </row>
    <row r="60" spans="1:8" x14ac:dyDescent="0.2">
      <c r="A60" s="11"/>
      <c r="B60" s="12"/>
      <c r="C60" s="13"/>
      <c r="D60" s="13"/>
      <c r="E60" s="13"/>
      <c r="F60" s="13"/>
      <c r="G60" s="13"/>
      <c r="H60" s="13"/>
    </row>
    <row r="61" spans="1:8" x14ac:dyDescent="0.2">
      <c r="A61" s="11"/>
      <c r="B61" s="12"/>
      <c r="C61" s="13"/>
      <c r="D61" s="13"/>
      <c r="E61" s="13"/>
      <c r="F61" s="13"/>
      <c r="G61" s="13"/>
      <c r="H61" s="13"/>
    </row>
    <row r="62" spans="1:8" ht="17" thickBot="1" x14ac:dyDescent="0.25">
      <c r="A62" s="14"/>
      <c r="B62" s="15"/>
      <c r="C62" s="16"/>
      <c r="D62" s="16"/>
      <c r="E62" s="16"/>
      <c r="F62" s="16"/>
      <c r="G62" s="16"/>
      <c r="H62" s="16"/>
    </row>
  </sheetData>
  <mergeCells count="3">
    <mergeCell ref="A1:H1"/>
    <mergeCell ref="A2:H2"/>
    <mergeCell ref="A6:A7"/>
  </mergeCells>
  <conditionalFormatting sqref="B8:H8 B18:H62 G13:H14">
    <cfRule type="cellIs" dxfId="148" priority="37" operator="equal">
      <formula>"P"</formula>
    </cfRule>
    <cfRule type="cellIs" dxfId="147" priority="38" operator="equal">
      <formula>"R"</formula>
    </cfRule>
    <cfRule type="cellIs" dxfId="146" priority="39" operator="equal">
      <formula>"A"</formula>
    </cfRule>
  </conditionalFormatting>
  <conditionalFormatting sqref="B9:H9">
    <cfRule type="cellIs" dxfId="145" priority="31" operator="equal">
      <formula>"P"</formula>
    </cfRule>
    <cfRule type="cellIs" dxfId="144" priority="32" operator="equal">
      <formula>"R"</formula>
    </cfRule>
    <cfRule type="cellIs" dxfId="143" priority="33" operator="equal">
      <formula>"A"</formula>
    </cfRule>
  </conditionalFormatting>
  <conditionalFormatting sqref="B10:H10">
    <cfRule type="cellIs" dxfId="142" priority="28" operator="equal">
      <formula>"P"</formula>
    </cfRule>
    <cfRule type="cellIs" dxfId="141" priority="29" operator="equal">
      <formula>"R"</formula>
    </cfRule>
    <cfRule type="cellIs" dxfId="140" priority="30" operator="equal">
      <formula>"A"</formula>
    </cfRule>
  </conditionalFormatting>
  <conditionalFormatting sqref="B11:H11">
    <cfRule type="cellIs" dxfId="139" priority="25" operator="equal">
      <formula>"P"</formula>
    </cfRule>
    <cfRule type="cellIs" dxfId="138" priority="26" operator="equal">
      <formula>"R"</formula>
    </cfRule>
    <cfRule type="cellIs" dxfId="137" priority="27" operator="equal">
      <formula>"A"</formula>
    </cfRule>
  </conditionalFormatting>
  <conditionalFormatting sqref="B12:H12">
    <cfRule type="cellIs" dxfId="136" priority="22" operator="equal">
      <formula>"P"</formula>
    </cfRule>
    <cfRule type="cellIs" dxfId="135" priority="23" operator="equal">
      <formula>"R"</formula>
    </cfRule>
    <cfRule type="cellIs" dxfId="134" priority="24" operator="equal">
      <formula>"A"</formula>
    </cfRule>
  </conditionalFormatting>
  <conditionalFormatting sqref="B13:F14">
    <cfRule type="cellIs" dxfId="133" priority="19" operator="equal">
      <formula>"P"</formula>
    </cfRule>
    <cfRule type="cellIs" dxfId="132" priority="20" operator="equal">
      <formula>"R"</formula>
    </cfRule>
    <cfRule type="cellIs" dxfId="131" priority="21" operator="equal">
      <formula>"A"</formula>
    </cfRule>
  </conditionalFormatting>
  <conditionalFormatting sqref="G15:H15">
    <cfRule type="cellIs" dxfId="130" priority="16" operator="equal">
      <formula>"P"</formula>
    </cfRule>
    <cfRule type="cellIs" dxfId="129" priority="17" operator="equal">
      <formula>"R"</formula>
    </cfRule>
    <cfRule type="cellIs" dxfId="128" priority="18" operator="equal">
      <formula>"A"</formula>
    </cfRule>
  </conditionalFormatting>
  <conditionalFormatting sqref="B15:F15">
    <cfRule type="cellIs" dxfId="127" priority="13" operator="equal">
      <formula>"P"</formula>
    </cfRule>
    <cfRule type="cellIs" dxfId="126" priority="14" operator="equal">
      <formula>"R"</formula>
    </cfRule>
    <cfRule type="cellIs" dxfId="125" priority="15" operator="equal">
      <formula>"A"</formula>
    </cfRule>
  </conditionalFormatting>
  <conditionalFormatting sqref="G16:H16">
    <cfRule type="cellIs" dxfId="124" priority="10" operator="equal">
      <formula>"P"</formula>
    </cfRule>
    <cfRule type="cellIs" dxfId="123" priority="11" operator="equal">
      <formula>"R"</formula>
    </cfRule>
    <cfRule type="cellIs" dxfId="122" priority="12" operator="equal">
      <formula>"A"</formula>
    </cfRule>
  </conditionalFormatting>
  <conditionalFormatting sqref="B16:F16">
    <cfRule type="cellIs" dxfId="121" priority="7" operator="equal">
      <formula>"P"</formula>
    </cfRule>
    <cfRule type="cellIs" dxfId="120" priority="8" operator="equal">
      <formula>"R"</formula>
    </cfRule>
    <cfRule type="cellIs" dxfId="119" priority="9" operator="equal">
      <formula>"A"</formula>
    </cfRule>
  </conditionalFormatting>
  <conditionalFormatting sqref="G17:H17">
    <cfRule type="cellIs" dxfId="118" priority="4" operator="equal">
      <formula>"P"</formula>
    </cfRule>
    <cfRule type="cellIs" dxfId="117" priority="5" operator="equal">
      <formula>"R"</formula>
    </cfRule>
    <cfRule type="cellIs" dxfId="116" priority="6" operator="equal">
      <formula>"A"</formula>
    </cfRule>
  </conditionalFormatting>
  <conditionalFormatting sqref="B17:F17">
    <cfRule type="cellIs" dxfId="115" priority="1" operator="equal">
      <formula>"P"</formula>
    </cfRule>
    <cfRule type="cellIs" dxfId="114" priority="2" operator="equal">
      <formula>"R"</formula>
    </cfRule>
    <cfRule type="cellIs" dxfId="113" priority="3" operator="equal">
      <formula>"A"</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L17"/>
  <sheetViews>
    <sheetView workbookViewId="0">
      <selection activeCell="C15" sqref="C15"/>
    </sheetView>
  </sheetViews>
  <sheetFormatPr baseColWidth="10" defaultColWidth="10.83203125" defaultRowHeight="16" x14ac:dyDescent="0.2"/>
  <cols>
    <col min="1" max="1" width="25.6640625" style="86" customWidth="1"/>
    <col min="2" max="2" width="23.6640625" style="65" customWidth="1"/>
    <col min="3" max="3" width="23.6640625" style="66" customWidth="1"/>
    <col min="4" max="4" width="23.6640625" style="91" customWidth="1"/>
    <col min="5" max="8" width="23.6640625" style="73" customWidth="1"/>
    <col min="9" max="11" width="16.6640625" style="73" customWidth="1"/>
    <col min="12" max="16384" width="10.83203125" style="73"/>
  </cols>
  <sheetData>
    <row r="1" spans="1:12" ht="70" customHeight="1" thickBot="1" x14ac:dyDescent="0.25">
      <c r="A1" s="382" t="s">
        <v>17</v>
      </c>
      <c r="B1" s="383"/>
      <c r="C1" s="383"/>
      <c r="D1" s="383"/>
      <c r="E1" s="383"/>
      <c r="F1" s="383"/>
      <c r="G1" s="383"/>
      <c r="H1" s="384"/>
      <c r="I1" s="24"/>
      <c r="J1" s="24"/>
      <c r="K1" s="24"/>
      <c r="L1" s="79"/>
    </row>
    <row r="2" spans="1:12" s="90" customFormat="1" ht="35" customHeight="1" thickBot="1" x14ac:dyDescent="0.25">
      <c r="A2" s="385" t="s">
        <v>153</v>
      </c>
      <c r="B2" s="386"/>
      <c r="C2" s="386"/>
      <c r="D2" s="386"/>
      <c r="E2" s="386"/>
      <c r="F2" s="386"/>
      <c r="G2" s="386"/>
      <c r="H2" s="387"/>
      <c r="I2" s="89"/>
      <c r="J2" s="89"/>
      <c r="K2" s="89"/>
    </row>
    <row r="3" spans="1:12" ht="17" thickBot="1" x14ac:dyDescent="0.25">
      <c r="A3" s="102"/>
      <c r="B3" s="103"/>
      <c r="C3" s="104"/>
      <c r="D3" s="105"/>
      <c r="E3" s="106"/>
      <c r="F3" s="106"/>
      <c r="G3" s="106"/>
      <c r="H3" s="107"/>
    </row>
    <row r="4" spans="1:12" x14ac:dyDescent="0.2">
      <c r="A4" s="96" t="s">
        <v>154</v>
      </c>
      <c r="B4" s="100" t="s">
        <v>205</v>
      </c>
      <c r="C4" s="98"/>
      <c r="D4" s="97" t="s">
        <v>14</v>
      </c>
      <c r="E4" s="101" t="s">
        <v>283</v>
      </c>
      <c r="F4" s="99"/>
      <c r="G4" s="97" t="s">
        <v>155</v>
      </c>
      <c r="H4" s="101"/>
    </row>
    <row r="5" spans="1:12" ht="18" customHeight="1" x14ac:dyDescent="0.2">
      <c r="A5" s="96" t="s">
        <v>24</v>
      </c>
      <c r="B5" s="108"/>
      <c r="C5" s="98"/>
      <c r="D5" s="97" t="s">
        <v>16</v>
      </c>
      <c r="E5" s="109"/>
      <c r="F5" s="99"/>
      <c r="G5" s="97" t="s">
        <v>15</v>
      </c>
      <c r="H5" s="109"/>
    </row>
    <row r="6" spans="1:12" ht="17" thickBot="1" x14ac:dyDescent="0.25">
      <c r="A6" s="67"/>
      <c r="B6" s="92"/>
      <c r="C6" s="92"/>
      <c r="D6" s="93"/>
      <c r="E6" s="93"/>
      <c r="F6" s="93"/>
      <c r="G6" s="93"/>
      <c r="H6" s="93"/>
    </row>
    <row r="7" spans="1:12" ht="35" customHeight="1" x14ac:dyDescent="0.2">
      <c r="A7" s="110" t="s">
        <v>88</v>
      </c>
      <c r="B7" s="209">
        <v>10371</v>
      </c>
      <c r="C7" s="209">
        <v>10002</v>
      </c>
      <c r="D7" s="209">
        <v>60270</v>
      </c>
      <c r="E7" s="209">
        <v>60273</v>
      </c>
      <c r="F7" s="209">
        <v>60276</v>
      </c>
      <c r="G7" s="209" t="s">
        <v>78</v>
      </c>
      <c r="H7" s="111" t="s">
        <v>78</v>
      </c>
    </row>
    <row r="8" spans="1:12" ht="35" customHeight="1" x14ac:dyDescent="0.2">
      <c r="A8" s="112" t="s">
        <v>89</v>
      </c>
      <c r="B8" s="210" t="s">
        <v>195</v>
      </c>
      <c r="C8" s="210" t="s">
        <v>196</v>
      </c>
      <c r="D8" s="210" t="s">
        <v>197</v>
      </c>
      <c r="E8" s="210" t="s">
        <v>198</v>
      </c>
      <c r="F8" s="210" t="s">
        <v>199</v>
      </c>
      <c r="G8" s="210" t="s">
        <v>78</v>
      </c>
      <c r="H8" s="113" t="s">
        <v>78</v>
      </c>
    </row>
    <row r="9" spans="1:12" ht="35" customHeight="1" x14ac:dyDescent="0.2">
      <c r="A9" s="112" t="s">
        <v>90</v>
      </c>
      <c r="B9" s="210" t="s">
        <v>200</v>
      </c>
      <c r="C9" s="210" t="s">
        <v>201</v>
      </c>
      <c r="D9" s="210" t="s">
        <v>202</v>
      </c>
      <c r="E9" s="210" t="s">
        <v>203</v>
      </c>
      <c r="F9" s="210" t="s">
        <v>204</v>
      </c>
      <c r="G9" s="210" t="s">
        <v>78</v>
      </c>
      <c r="H9" s="113" t="s">
        <v>78</v>
      </c>
    </row>
    <row r="10" spans="1:12" ht="130" customHeight="1" thickBot="1" x14ac:dyDescent="0.25">
      <c r="A10" s="114" t="s">
        <v>91</v>
      </c>
      <c r="B10" s="115" t="s">
        <v>78</v>
      </c>
      <c r="C10" s="115" t="s">
        <v>78</v>
      </c>
      <c r="D10" s="115" t="s">
        <v>78</v>
      </c>
      <c r="E10" s="115" t="s">
        <v>78</v>
      </c>
      <c r="F10" s="115" t="s">
        <v>78</v>
      </c>
      <c r="G10" s="115" t="s">
        <v>78</v>
      </c>
      <c r="H10" s="116" t="s">
        <v>78</v>
      </c>
    </row>
    <row r="11" spans="1:12" x14ac:dyDescent="0.2">
      <c r="A11" s="67"/>
      <c r="B11" s="92"/>
      <c r="C11" s="94"/>
      <c r="D11" s="95"/>
      <c r="E11" s="93"/>
      <c r="F11" s="93"/>
      <c r="G11" s="93"/>
      <c r="H11" s="93"/>
    </row>
    <row r="12" spans="1:12" x14ac:dyDescent="0.2">
      <c r="A12" s="67"/>
      <c r="B12" s="92"/>
      <c r="C12" s="94"/>
      <c r="D12" s="95"/>
      <c r="E12" s="93"/>
      <c r="F12" s="93"/>
      <c r="G12" s="93"/>
      <c r="H12" s="93"/>
    </row>
    <row r="13" spans="1:12" x14ac:dyDescent="0.2">
      <c r="A13" s="67"/>
      <c r="B13" s="92"/>
      <c r="C13" s="94"/>
      <c r="D13" s="95"/>
      <c r="E13" s="93"/>
      <c r="F13" s="93"/>
      <c r="G13" s="93"/>
      <c r="H13" s="93"/>
    </row>
    <row r="14" spans="1:12" x14ac:dyDescent="0.2">
      <c r="A14" s="67"/>
      <c r="B14" s="92"/>
      <c r="C14" s="94"/>
      <c r="D14" s="95"/>
      <c r="E14" s="93"/>
      <c r="F14" s="93"/>
      <c r="G14" s="93"/>
      <c r="H14" s="93"/>
    </row>
    <row r="15" spans="1:12" x14ac:dyDescent="0.2">
      <c r="A15" s="67"/>
      <c r="B15" s="92"/>
      <c r="C15" s="94"/>
      <c r="D15" s="95"/>
      <c r="E15" s="93"/>
      <c r="F15" s="93"/>
      <c r="G15" s="93"/>
      <c r="H15" s="93"/>
    </row>
    <row r="16" spans="1:12" x14ac:dyDescent="0.2">
      <c r="A16" s="67"/>
      <c r="B16" s="92"/>
      <c r="C16" s="94"/>
      <c r="D16" s="95"/>
      <c r="E16" s="93"/>
      <c r="F16" s="93"/>
      <c r="G16" s="93"/>
      <c r="H16" s="93"/>
    </row>
    <row r="17" spans="1:8" x14ac:dyDescent="0.2">
      <c r="A17" s="67"/>
      <c r="B17" s="92"/>
      <c r="C17" s="94"/>
      <c r="D17" s="95"/>
      <c r="E17" s="93"/>
      <c r="F17" s="93"/>
      <c r="G17" s="93"/>
      <c r="H17" s="93"/>
    </row>
  </sheetData>
  <mergeCells count="2">
    <mergeCell ref="A1:H1"/>
    <mergeCell ref="A2:H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K29"/>
  <sheetViews>
    <sheetView zoomScale="130" zoomScaleNormal="130" workbookViewId="0">
      <selection activeCell="F22" sqref="F22"/>
    </sheetView>
  </sheetViews>
  <sheetFormatPr baseColWidth="10" defaultColWidth="11" defaultRowHeight="16" x14ac:dyDescent="0.2"/>
  <cols>
    <col min="1" max="1" width="7.1640625" style="201" customWidth="1"/>
    <col min="2" max="2" width="9" style="201" bestFit="1" customWidth="1"/>
    <col min="3" max="3" width="24.6640625" style="284" bestFit="1" customWidth="1"/>
    <col min="4" max="4" width="20.6640625" style="284" customWidth="1"/>
    <col min="5" max="8" width="25.6640625" style="309" customWidth="1"/>
    <col min="9" max="11" width="20.6640625" style="201" customWidth="1"/>
    <col min="12" max="16384" width="11" style="201"/>
  </cols>
  <sheetData>
    <row r="1" spans="1:11" s="188" customFormat="1" ht="70" customHeight="1" thickBot="1" x14ac:dyDescent="0.25">
      <c r="A1" s="388" t="s">
        <v>17</v>
      </c>
      <c r="B1" s="389"/>
      <c r="C1" s="389"/>
      <c r="D1" s="389"/>
      <c r="E1" s="389"/>
      <c r="F1" s="389"/>
      <c r="G1" s="389"/>
      <c r="H1" s="389"/>
      <c r="I1" s="389"/>
      <c r="J1" s="389"/>
      <c r="K1" s="390"/>
    </row>
    <row r="2" spans="1:11" s="189" customFormat="1" ht="35" customHeight="1" thickBot="1" x14ac:dyDescent="0.25">
      <c r="A2" s="391" t="s">
        <v>79</v>
      </c>
      <c r="B2" s="392"/>
      <c r="C2" s="392"/>
      <c r="D2" s="392"/>
      <c r="E2" s="392"/>
      <c r="F2" s="392"/>
      <c r="G2" s="392"/>
      <c r="H2" s="392"/>
      <c r="I2" s="392"/>
      <c r="J2" s="392"/>
      <c r="K2" s="393"/>
    </row>
    <row r="3" spans="1:11" s="189" customFormat="1" ht="22" thickBot="1" x14ac:dyDescent="0.25">
      <c r="A3" s="190"/>
      <c r="B3" s="191"/>
      <c r="C3" s="190"/>
      <c r="D3" s="190"/>
      <c r="E3" s="307"/>
      <c r="F3" s="307"/>
      <c r="G3" s="307"/>
      <c r="H3" s="307"/>
    </row>
    <row r="4" spans="1:11" s="194" customFormat="1" ht="33.75" customHeight="1" thickBot="1" x14ac:dyDescent="0.25">
      <c r="A4" s="192" t="s">
        <v>83</v>
      </c>
      <c r="B4" s="228" t="s">
        <v>97</v>
      </c>
      <c r="C4" s="229" t="s">
        <v>95</v>
      </c>
      <c r="D4" s="193" t="s">
        <v>96</v>
      </c>
      <c r="E4" s="310" t="s">
        <v>142</v>
      </c>
      <c r="F4" s="311" t="s">
        <v>169</v>
      </c>
      <c r="G4" s="312" t="s">
        <v>82</v>
      </c>
      <c r="H4" s="308" t="s">
        <v>188</v>
      </c>
      <c r="I4" s="236"/>
    </row>
    <row r="5" spans="1:11" s="188" customFormat="1" x14ac:dyDescent="0.2">
      <c r="A5" s="220" t="str">
        <f>Equipe!B4</f>
        <v>G1A</v>
      </c>
      <c r="B5" s="230">
        <f>Equipe!B7</f>
        <v>10371</v>
      </c>
      <c r="C5" s="233" t="str">
        <f>Equipe!B8</f>
        <v>ADAM</v>
      </c>
      <c r="D5" s="223" t="str">
        <f>Equipe!B9</f>
        <v>Cyrille</v>
      </c>
      <c r="E5" s="291" t="str">
        <f>'Vue d''ensemble'!$D$5</f>
        <v>Évaluation manquante</v>
      </c>
      <c r="F5" s="292" t="str">
        <f>'Vue d''ensemble'!$D$14</f>
        <v>Évaluation manquante</v>
      </c>
      <c r="G5" s="291" t="str">
        <f>'Vue d''ensemble'!$D$20</f>
        <v>Évaluation manquante</v>
      </c>
      <c r="H5" s="285" t="str">
        <f>IF(COUNTIF(E5:G5,Configuration!$A$8)&gt;0,Configuration!$A$8,IF(MIN(E5:G5)&lt;Configuration!$B$20,MIN(E5:G5),E5*Configuration!$B$12+F5*Configuration!$B$13+G5*Configuration!$B$14))</f>
        <v>Évaluation manquante</v>
      </c>
      <c r="I5" s="237"/>
    </row>
    <row r="6" spans="1:11" s="188" customFormat="1" x14ac:dyDescent="0.2">
      <c r="A6" s="224" t="str">
        <f>Equipe!B4</f>
        <v>G1A</v>
      </c>
      <c r="B6" s="231">
        <f>Equipe!C7</f>
        <v>10002</v>
      </c>
      <c r="C6" s="234" t="str">
        <f>Equipe!C8</f>
        <v>CARON</v>
      </c>
      <c r="D6" s="227" t="str">
        <f>Equipe!C9</f>
        <v>Vincent</v>
      </c>
      <c r="E6" s="293" t="str">
        <f>'Vue d''ensemble'!$E$5</f>
        <v>Évaluation manquante</v>
      </c>
      <c r="F6" s="294" t="str">
        <f>'Vue d''ensemble'!$E$14</f>
        <v>Évaluation manquante</v>
      </c>
      <c r="G6" s="293" t="str">
        <f>'Vue d''ensemble'!$E$20</f>
        <v>Évaluation manquante</v>
      </c>
      <c r="H6" s="286" t="str">
        <f>IF(COUNTIF(E6:G6,Configuration!$A$8)&gt;0,Configuration!$A$8,IF(MIN(E6:G6)&lt;Configuration!$B$20,MIN(E6:G6),E6*Configuration!$B$12+F6*Configuration!$B$13+G6*Configuration!$B$14))</f>
        <v>Évaluation manquante</v>
      </c>
      <c r="I6" s="238"/>
    </row>
    <row r="7" spans="1:11" s="188" customFormat="1" x14ac:dyDescent="0.2">
      <c r="A7" s="224" t="str">
        <f>Equipe!B4</f>
        <v>G1A</v>
      </c>
      <c r="B7" s="231">
        <f>Equipe!D7</f>
        <v>60270</v>
      </c>
      <c r="C7" s="234" t="str">
        <f>Equipe!D8</f>
        <v>DAIBISARAM</v>
      </c>
      <c r="D7" s="227" t="str">
        <f>Equipe!D9</f>
        <v>Alan</v>
      </c>
      <c r="E7" s="293" t="str">
        <f>'Vue d''ensemble'!$F$5</f>
        <v>Évaluation manquante</v>
      </c>
      <c r="F7" s="294" t="str">
        <f>'Vue d''ensemble'!$F$14</f>
        <v>Évaluation manquante</v>
      </c>
      <c r="G7" s="293" t="str">
        <f>'Vue d''ensemble'!$F$20</f>
        <v>Évaluation manquante</v>
      </c>
      <c r="H7" s="286" t="str">
        <f>IF(COUNTIF(E7:G7,Configuration!$A$8)&gt;0,Configuration!$A$8,IF(MIN(E7:G7)&lt;Configuration!$B$20,MIN(E7:G7),E7*Configuration!$B$12+F7*Configuration!$B$13+G7*Configuration!$B$14))</f>
        <v>Évaluation manquante</v>
      </c>
      <c r="I7" s="238"/>
    </row>
    <row r="8" spans="1:11" s="188" customFormat="1" x14ac:dyDescent="0.2">
      <c r="A8" s="224" t="str">
        <f>Equipe!B4</f>
        <v>G1A</v>
      </c>
      <c r="B8" s="231">
        <f>Equipe!E7</f>
        <v>60273</v>
      </c>
      <c r="C8" s="234" t="str">
        <f>Equipe!E8</f>
        <v>GARNIER</v>
      </c>
      <c r="D8" s="227" t="str">
        <f>Equipe!E9</f>
        <v>Louis-François</v>
      </c>
      <c r="E8" s="293" t="str">
        <f>'Vue d''ensemble'!$G$5</f>
        <v>Évaluation manquante</v>
      </c>
      <c r="F8" s="294" t="str">
        <f>'Vue d''ensemble'!$G$14</f>
        <v>Évaluation manquante</v>
      </c>
      <c r="G8" s="293" t="str">
        <f>'Vue d''ensemble'!$G$20</f>
        <v>Évaluation manquante</v>
      </c>
      <c r="H8" s="286" t="str">
        <f>IF(COUNTIF(E8:G8,Configuration!$A$8)&gt;0,Configuration!$A$8,IF(MIN(E8:G8)&lt;Configuration!$B$20,MIN(E8:G8),E8*Configuration!$B$12+F8*Configuration!$B$13+G8*Configuration!$B$14))</f>
        <v>Évaluation manquante</v>
      </c>
      <c r="I8" s="238"/>
    </row>
    <row r="9" spans="1:11" s="188" customFormat="1" x14ac:dyDescent="0.2">
      <c r="A9" s="224" t="str">
        <f>Equipe!B4</f>
        <v>G1A</v>
      </c>
      <c r="B9" s="231">
        <f>Equipe!F7</f>
        <v>60276</v>
      </c>
      <c r="C9" s="234" t="str">
        <f>Equipe!F8</f>
        <v>HARRATI</v>
      </c>
      <c r="D9" s="227" t="str">
        <f>Equipe!F9</f>
        <v>Mohsine</v>
      </c>
      <c r="E9" s="293" t="str">
        <f>'Vue d''ensemble'!$H$5</f>
        <v>Évaluation manquante</v>
      </c>
      <c r="F9" s="294" t="str">
        <f>'Vue d''ensemble'!$H$14</f>
        <v>Évaluation manquante</v>
      </c>
      <c r="G9" s="293" t="str">
        <f>'Vue d''ensemble'!$H$20</f>
        <v>Évaluation manquante</v>
      </c>
      <c r="H9" s="286" t="str">
        <f>IF(COUNTIF(E9:G9,Configuration!$A$8)&gt;0,Configuration!$A$8,IF(MIN(E9:G9)&lt;Configuration!$B$20,MIN(E9:G9),E9*Configuration!$B$12+F9*Configuration!$B$13+G9*Configuration!$B$14))</f>
        <v>Évaluation manquante</v>
      </c>
      <c r="I9" s="238"/>
    </row>
    <row r="10" spans="1:11" s="188" customFormat="1" x14ac:dyDescent="0.2">
      <c r="A10" s="224" t="str">
        <f>Equipe!B4</f>
        <v>G1A</v>
      </c>
      <c r="B10" s="231" t="str">
        <f>Equipe!G7</f>
        <v>-</v>
      </c>
      <c r="C10" s="234" t="str">
        <f>Equipe!G8</f>
        <v>-</v>
      </c>
      <c r="D10" s="227" t="str">
        <f>Equipe!G9</f>
        <v>-</v>
      </c>
      <c r="E10" s="293" t="str">
        <f>'Vue d''ensemble'!$I$5</f>
        <v>Évaluation manquante</v>
      </c>
      <c r="F10" s="294" t="str">
        <f>'Vue d''ensemble'!$I$14</f>
        <v>Évaluation manquante</v>
      </c>
      <c r="G10" s="293" t="str">
        <f>'Vue d''ensemble'!$I$20</f>
        <v>Évaluation manquante</v>
      </c>
      <c r="H10" s="286" t="str">
        <f>IF(COUNTIF(E10:G10,Configuration!$A$8)&gt;0,Configuration!$A$8,IF(MIN(E10:G10)&lt;Configuration!$B$20,MIN(E10:G10),E10*Configuration!$B$12+F10*Configuration!$B$13+G10*Configuration!$B$14))</f>
        <v>Évaluation manquante</v>
      </c>
      <c r="I10" s="238"/>
    </row>
    <row r="11" spans="1:11" s="188" customFormat="1" ht="17" thickBot="1" x14ac:dyDescent="0.25">
      <c r="A11" s="195" t="str">
        <f>Equipe!B4</f>
        <v>G1A</v>
      </c>
      <c r="B11" s="232" t="str">
        <f>Equipe!H7</f>
        <v>-</v>
      </c>
      <c r="C11" s="235" t="str">
        <f>Equipe!H8</f>
        <v>-</v>
      </c>
      <c r="D11" s="198" t="str">
        <f>Equipe!H9</f>
        <v>-</v>
      </c>
      <c r="E11" s="295" t="str">
        <f>'Vue d''ensemble'!$J$5</f>
        <v>Évaluation manquante</v>
      </c>
      <c r="F11" s="296" t="str">
        <f>'Vue d''ensemble'!$J$14</f>
        <v>Évaluation manquante</v>
      </c>
      <c r="G11" s="295" t="str">
        <f>'Vue d''ensemble'!$J$20</f>
        <v>Évaluation manquante</v>
      </c>
      <c r="H11" s="287" t="str">
        <f>IF(COUNTIF(E11:G11,Configuration!$A$8)&gt;0,Configuration!$A$8,IF(MIN(E11:G11)&lt;Configuration!$B$20,MIN(E11:G11),E11*Configuration!$B$12+F11*Configuration!$B$13+G11*Configuration!$B$14))</f>
        <v>Évaluation manquante</v>
      </c>
      <c r="I11" s="239"/>
    </row>
    <row r="12" spans="1:11" s="188" customFormat="1" ht="17" thickBot="1" x14ac:dyDescent="0.25">
      <c r="A12" s="199"/>
      <c r="B12" s="200"/>
      <c r="C12" s="199"/>
      <c r="D12" s="199"/>
      <c r="E12" s="307"/>
      <c r="F12" s="307"/>
      <c r="G12" s="307"/>
      <c r="H12" s="307"/>
    </row>
    <row r="13" spans="1:11" ht="31" thickBot="1" x14ac:dyDescent="0.25">
      <c r="A13" s="192" t="s">
        <v>83</v>
      </c>
      <c r="B13" s="193" t="s">
        <v>97</v>
      </c>
      <c r="C13" s="193" t="s">
        <v>95</v>
      </c>
      <c r="D13" s="193" t="s">
        <v>96</v>
      </c>
      <c r="E13" s="313" t="s">
        <v>143</v>
      </c>
      <c r="F13" s="314" t="s">
        <v>23</v>
      </c>
      <c r="G13" s="315" t="s">
        <v>81</v>
      </c>
      <c r="H13" s="308" t="s">
        <v>189</v>
      </c>
    </row>
    <row r="14" spans="1:11" x14ac:dyDescent="0.2">
      <c r="A14" s="220" t="str">
        <f>Equipe!B4</f>
        <v>G1A</v>
      </c>
      <c r="B14" s="221">
        <f>Equipe!B7</f>
        <v>10371</v>
      </c>
      <c r="C14" s="222" t="str">
        <f>Equipe!B8</f>
        <v>ADAM</v>
      </c>
      <c r="D14" s="223" t="str">
        <f>Equipe!B9</f>
        <v>Cyrille</v>
      </c>
      <c r="E14" s="297" t="str">
        <f>'Vue d''ensemble'!$D$30</f>
        <v>Évaluation manquante</v>
      </c>
      <c r="F14" s="298" t="str">
        <f>'Vue d''ensemble'!$D$42</f>
        <v>Évaluation manquante</v>
      </c>
      <c r="G14" s="299" t="str">
        <f>'Vue d''ensemble'!$D$56</f>
        <v>Évaluation manquante</v>
      </c>
      <c r="H14" s="285" t="str">
        <f>IF(COUNTIF(E14:G14,Configuration!$A$8)&gt;0,Configuration!$A$8,IF(MIN(E14:G14)&lt;Configuration!$B$20,MIN(E14:G14),E14*Configuration!$B$12+F14*Configuration!$B$13+G14*Configuration!$B$14))</f>
        <v>Évaluation manquante</v>
      </c>
    </row>
    <row r="15" spans="1:11" x14ac:dyDescent="0.2">
      <c r="A15" s="224" t="str">
        <f>Equipe!B4</f>
        <v>G1A</v>
      </c>
      <c r="B15" s="225">
        <f>Equipe!C7</f>
        <v>10002</v>
      </c>
      <c r="C15" s="226" t="str">
        <f>Equipe!C8</f>
        <v>CARON</v>
      </c>
      <c r="D15" s="227" t="str">
        <f>Equipe!C9</f>
        <v>Vincent</v>
      </c>
      <c r="E15" s="300" t="str">
        <f>'Vue d''ensemble'!$E$30</f>
        <v>Évaluation manquante</v>
      </c>
      <c r="F15" s="301" t="str">
        <f>'Vue d''ensemble'!$E$42</f>
        <v>Évaluation manquante</v>
      </c>
      <c r="G15" s="302" t="str">
        <f>'Vue d''ensemble'!$E$56</f>
        <v>Évaluation manquante</v>
      </c>
      <c r="H15" s="286" t="str">
        <f>IF(COUNTIF(E15:G15,Configuration!$A$8)&gt;0,Configuration!$A$8,IF(MIN(E15:G15)&lt;Configuration!$B$20,MIN(E15:G15),E15*Configuration!$B$12+F15*Configuration!$B$13+G15*Configuration!$B$14))</f>
        <v>Évaluation manquante</v>
      </c>
    </row>
    <row r="16" spans="1:11" x14ac:dyDescent="0.2">
      <c r="A16" s="224" t="str">
        <f>Equipe!B4</f>
        <v>G1A</v>
      </c>
      <c r="B16" s="225">
        <f>Equipe!D7</f>
        <v>60270</v>
      </c>
      <c r="C16" s="226" t="str">
        <f>Equipe!D8</f>
        <v>DAIBISARAM</v>
      </c>
      <c r="D16" s="227" t="str">
        <f>Equipe!D9</f>
        <v>Alan</v>
      </c>
      <c r="E16" s="300" t="str">
        <f>'Vue d''ensemble'!$F$30</f>
        <v>Évaluation manquante</v>
      </c>
      <c r="F16" s="301" t="str">
        <f>'Vue d''ensemble'!$F$42</f>
        <v>Évaluation manquante</v>
      </c>
      <c r="G16" s="302" t="str">
        <f>'Vue d''ensemble'!$F$56</f>
        <v>Évaluation manquante</v>
      </c>
      <c r="H16" s="286" t="str">
        <f>IF(COUNTIF(E16:G16,Configuration!$A$8)&gt;0,Configuration!$A$8,IF(MIN(E16:G16)&lt;Configuration!$B$20,MIN(E16:G16),E16*Configuration!$B$12+F16*Configuration!$B$13+G16*Configuration!$B$14))</f>
        <v>Évaluation manquante</v>
      </c>
    </row>
    <row r="17" spans="1:8" x14ac:dyDescent="0.2">
      <c r="A17" s="224" t="str">
        <f>Equipe!B4</f>
        <v>G1A</v>
      </c>
      <c r="B17" s="225">
        <f>Equipe!E7</f>
        <v>60273</v>
      </c>
      <c r="C17" s="226" t="str">
        <f>Equipe!E8</f>
        <v>GARNIER</v>
      </c>
      <c r="D17" s="227" t="str">
        <f>Equipe!E9</f>
        <v>Louis-François</v>
      </c>
      <c r="E17" s="300" t="str">
        <f>'Vue d''ensemble'!$G$30</f>
        <v>Évaluation manquante</v>
      </c>
      <c r="F17" s="301" t="str">
        <f>'Vue d''ensemble'!$G$42</f>
        <v>Évaluation manquante</v>
      </c>
      <c r="G17" s="302" t="str">
        <f>'Vue d''ensemble'!$G$56</f>
        <v>Évaluation manquante</v>
      </c>
      <c r="H17" s="286" t="str">
        <f>IF(COUNTIF(E17:G17,Configuration!$A$8)&gt;0,Configuration!$A$8,IF(MIN(E17:G17)&lt;Configuration!$B$20,MIN(E17:G17),E17*Configuration!$B$12+F17*Configuration!$B$13+G17*Configuration!$B$14))</f>
        <v>Évaluation manquante</v>
      </c>
    </row>
    <row r="18" spans="1:8" x14ac:dyDescent="0.2">
      <c r="A18" s="224" t="str">
        <f>Equipe!B4</f>
        <v>G1A</v>
      </c>
      <c r="B18" s="225">
        <f>Equipe!F7</f>
        <v>60276</v>
      </c>
      <c r="C18" s="226" t="str">
        <f>Equipe!F8</f>
        <v>HARRATI</v>
      </c>
      <c r="D18" s="227" t="str">
        <f>Equipe!F9</f>
        <v>Mohsine</v>
      </c>
      <c r="E18" s="300" t="str">
        <f>'Vue d''ensemble'!$H$30</f>
        <v>Évaluation manquante</v>
      </c>
      <c r="F18" s="301" t="str">
        <f>'Vue d''ensemble'!$H$42</f>
        <v>Évaluation manquante</v>
      </c>
      <c r="G18" s="302" t="str">
        <f>'Vue d''ensemble'!$H$56</f>
        <v>Évaluation manquante</v>
      </c>
      <c r="H18" s="286" t="str">
        <f>IF(COUNTIF(E18:G18,Configuration!$A$8)&gt;0,Configuration!$A$8,IF(MIN(E18:G18)&lt;Configuration!$B$20,MIN(E18:G18),E18*Configuration!$B$12+F18*Configuration!$B$13+G18*Configuration!$B$14))</f>
        <v>Évaluation manquante</v>
      </c>
    </row>
    <row r="19" spans="1:8" x14ac:dyDescent="0.2">
      <c r="A19" s="224" t="str">
        <f>Equipe!B4</f>
        <v>G1A</v>
      </c>
      <c r="B19" s="225" t="str">
        <f>Equipe!G7</f>
        <v>-</v>
      </c>
      <c r="C19" s="226" t="str">
        <f>Equipe!G8</f>
        <v>-</v>
      </c>
      <c r="D19" s="227" t="str">
        <f>Equipe!G9</f>
        <v>-</v>
      </c>
      <c r="E19" s="300" t="str">
        <f>'Vue d''ensemble'!$I$30</f>
        <v>Évaluation manquante</v>
      </c>
      <c r="F19" s="301" t="str">
        <f>'Vue d''ensemble'!$I$42</f>
        <v>Évaluation manquante</v>
      </c>
      <c r="G19" s="302" t="str">
        <f>'Vue d''ensemble'!$I$56</f>
        <v>Évaluation manquante</v>
      </c>
      <c r="H19" s="286" t="str">
        <f>IF(COUNTIF(E19:G19,Configuration!$A$8)&gt;0,Configuration!$A$8,IF(MIN(E19:G19)&lt;Configuration!$B$20,MIN(E19:G19),E19*Configuration!$B$12+F19*Configuration!$B$13+G19*Configuration!$B$14))</f>
        <v>Évaluation manquante</v>
      </c>
    </row>
    <row r="20" spans="1:8" ht="17" thickBot="1" x14ac:dyDescent="0.25">
      <c r="A20" s="195" t="str">
        <f>Equipe!B4</f>
        <v>G1A</v>
      </c>
      <c r="B20" s="196" t="str">
        <f>Equipe!H7</f>
        <v>-</v>
      </c>
      <c r="C20" s="197" t="str">
        <f>Equipe!H8</f>
        <v>-</v>
      </c>
      <c r="D20" s="198" t="str">
        <f>Equipe!H9</f>
        <v>-</v>
      </c>
      <c r="E20" s="303" t="str">
        <f>'Vue d''ensemble'!$J$30</f>
        <v>Évaluation manquante</v>
      </c>
      <c r="F20" s="304" t="str">
        <f>'Vue d''ensemble'!$J$42</f>
        <v>Évaluation manquante</v>
      </c>
      <c r="G20" s="305" t="str">
        <f>'Vue d''ensemble'!$J$56</f>
        <v>Évaluation manquante</v>
      </c>
      <c r="H20" s="287" t="str">
        <f>IF(COUNTIF(E20:G20,Configuration!$A$8)&gt;0,Configuration!$A$8,IF(MIN(E20:G20)&lt;Configuration!$B$20,MIN(E20:G20),E20*Configuration!$B$12+F20*Configuration!$B$13+G20*Configuration!$B$14))</f>
        <v>Évaluation manquante</v>
      </c>
    </row>
    <row r="21" spans="1:8" ht="17" thickBot="1" x14ac:dyDescent="0.25"/>
    <row r="22" spans="1:8" ht="31" thickBot="1" x14ac:dyDescent="0.25">
      <c r="A22" s="192" t="s">
        <v>83</v>
      </c>
      <c r="B22" s="242" t="s">
        <v>97</v>
      </c>
      <c r="C22" s="240" t="s">
        <v>95</v>
      </c>
      <c r="D22" s="242" t="s">
        <v>96</v>
      </c>
      <c r="E22" s="306" t="s">
        <v>99</v>
      </c>
    </row>
    <row r="23" spans="1:8" x14ac:dyDescent="0.2">
      <c r="A23" s="220" t="str">
        <f>Equipe!B4</f>
        <v>G1A</v>
      </c>
      <c r="B23" s="244">
        <f>Equipe!B7</f>
        <v>10371</v>
      </c>
      <c r="C23" s="245" t="str">
        <f>Equipe!B8</f>
        <v>ADAM</v>
      </c>
      <c r="D23" s="223" t="str">
        <f>Equipe!B9</f>
        <v>Cyrille</v>
      </c>
      <c r="E23" s="288" t="str">
        <f>'Vue d''ensemble'!$D$63</f>
        <v>Évaluation manquante</v>
      </c>
    </row>
    <row r="24" spans="1:8" x14ac:dyDescent="0.2">
      <c r="A24" s="224" t="str">
        <f>Equipe!B4</f>
        <v>G1A</v>
      </c>
      <c r="B24" s="246">
        <f>Equipe!C7</f>
        <v>10002</v>
      </c>
      <c r="C24" s="247" t="str">
        <f>Equipe!C8</f>
        <v>CARON</v>
      </c>
      <c r="D24" s="227" t="str">
        <f>Equipe!C9</f>
        <v>Vincent</v>
      </c>
      <c r="E24" s="289" t="str">
        <f>'Vue d''ensemble'!$E$63</f>
        <v>Évaluation manquante</v>
      </c>
    </row>
    <row r="25" spans="1:8" x14ac:dyDescent="0.2">
      <c r="A25" s="224" t="str">
        <f>Equipe!B4</f>
        <v>G1A</v>
      </c>
      <c r="B25" s="246">
        <f>Equipe!D7</f>
        <v>60270</v>
      </c>
      <c r="C25" s="247" t="str">
        <f>Equipe!D8</f>
        <v>DAIBISARAM</v>
      </c>
      <c r="D25" s="227" t="str">
        <f>Equipe!D9</f>
        <v>Alan</v>
      </c>
      <c r="E25" s="289" t="str">
        <f>'Vue d''ensemble'!$F$63</f>
        <v>Évaluation manquante</v>
      </c>
    </row>
    <row r="26" spans="1:8" x14ac:dyDescent="0.2">
      <c r="A26" s="224" t="str">
        <f>Equipe!B4</f>
        <v>G1A</v>
      </c>
      <c r="B26" s="246">
        <f>Equipe!E7</f>
        <v>60273</v>
      </c>
      <c r="C26" s="247" t="str">
        <f>Equipe!E8</f>
        <v>GARNIER</v>
      </c>
      <c r="D26" s="227" t="str">
        <f>Equipe!E9</f>
        <v>Louis-François</v>
      </c>
      <c r="E26" s="289" t="str">
        <f>'Vue d''ensemble'!$G$63</f>
        <v>Évaluation manquante</v>
      </c>
    </row>
    <row r="27" spans="1:8" x14ac:dyDescent="0.2">
      <c r="A27" s="224" t="str">
        <f>Equipe!B4</f>
        <v>G1A</v>
      </c>
      <c r="B27" s="246">
        <f>Equipe!F7</f>
        <v>60276</v>
      </c>
      <c r="C27" s="247" t="str">
        <f>Equipe!F8</f>
        <v>HARRATI</v>
      </c>
      <c r="D27" s="227" t="str">
        <f>Equipe!F9</f>
        <v>Mohsine</v>
      </c>
      <c r="E27" s="289" t="str">
        <f>'Vue d''ensemble'!$H$63</f>
        <v>Évaluation manquante</v>
      </c>
    </row>
    <row r="28" spans="1:8" x14ac:dyDescent="0.2">
      <c r="A28" s="224" t="str">
        <f>Equipe!B4</f>
        <v>G1A</v>
      </c>
      <c r="B28" s="246" t="str">
        <f>Equipe!G7</f>
        <v>-</v>
      </c>
      <c r="C28" s="247" t="str">
        <f>Equipe!G8</f>
        <v>-</v>
      </c>
      <c r="D28" s="227" t="str">
        <f>Equipe!G9</f>
        <v>-</v>
      </c>
      <c r="E28" s="289" t="str">
        <f>'Vue d''ensemble'!$I$63</f>
        <v>Évaluation manquante</v>
      </c>
    </row>
    <row r="29" spans="1:8" ht="17" thickBot="1" x14ac:dyDescent="0.25">
      <c r="A29" s="195" t="str">
        <f>Equipe!B4</f>
        <v>G1A</v>
      </c>
      <c r="B29" s="243" t="str">
        <f>Equipe!H7</f>
        <v>-</v>
      </c>
      <c r="C29" s="241" t="str">
        <f>Equipe!H8</f>
        <v>-</v>
      </c>
      <c r="D29" s="198" t="str">
        <f>Equipe!H9</f>
        <v>-</v>
      </c>
      <c r="E29" s="290" t="str">
        <f>'Vue d''ensemble'!$J$63</f>
        <v>Évaluation manquante</v>
      </c>
    </row>
  </sheetData>
  <mergeCells count="2">
    <mergeCell ref="A1:K1"/>
    <mergeCell ref="A2:K2"/>
  </mergeCells>
  <pageMargins left="0.7" right="0.7" top="0.75" bottom="0.75" header="0.3" footer="0.3"/>
  <pageSetup paperSize="9" orientation="portrait" r:id="rId1"/>
  <ignoredErrors>
    <ignoredError sqref="F11 F5:F10" formula="1"/>
  </ignoredErrors>
  <extLst>
    <ext xmlns:x14="http://schemas.microsoft.com/office/spreadsheetml/2009/9/main" uri="{78C0D931-6437-407d-A8EE-F0AAD7539E65}">
      <x14:conditionalFormattings>
        <x14:conditionalFormatting xmlns:xm="http://schemas.microsoft.com/office/excel/2006/main">
          <x14:cfRule type="cellIs" priority="21" operator="equal" id="{B5C63A25-AF2F-49AB-8F26-33793451DFEA}">
            <xm:f>Configuration!$A$8</xm:f>
            <x14:dxf>
              <font>
                <b val="0"/>
                <i/>
              </font>
            </x14:dxf>
          </x14:cfRule>
          <xm:sqref>F14:G15 E5:F6 E7:E11 G6:G11 E15:E20</xm:sqref>
        </x14:conditionalFormatting>
        <x14:conditionalFormatting xmlns:xm="http://schemas.microsoft.com/office/excel/2006/main">
          <x14:cfRule type="cellIs" priority="20" operator="equal" id="{BEF519F3-593C-4006-9F3B-C30837F29451}">
            <xm:f>Configuration!$A$8</xm:f>
            <x14:dxf>
              <font>
                <b val="0"/>
                <i/>
              </font>
            </x14:dxf>
          </x14:cfRule>
          <xm:sqref>E14</xm:sqref>
        </x14:conditionalFormatting>
        <x14:conditionalFormatting xmlns:xm="http://schemas.microsoft.com/office/excel/2006/main">
          <x14:cfRule type="cellIs" priority="19" operator="equal" id="{417F27F0-C963-4171-BE82-3B201CFF2755}">
            <xm:f>Configuration!$A$8</xm:f>
            <x14:dxf>
              <font>
                <b val="0"/>
                <i/>
              </font>
            </x14:dxf>
          </x14:cfRule>
          <xm:sqref>E23:E24</xm:sqref>
        </x14:conditionalFormatting>
        <x14:conditionalFormatting xmlns:xm="http://schemas.microsoft.com/office/excel/2006/main">
          <x14:cfRule type="cellIs" priority="18" operator="equal" id="{853EC988-EA63-4132-8CDD-A2302D9A4C18}">
            <xm:f>Configuration!$A$8</xm:f>
            <x14:dxf>
              <font>
                <b val="0"/>
                <i/>
              </font>
            </x14:dxf>
          </x14:cfRule>
          <xm:sqref>F16:G16 F7</xm:sqref>
        </x14:conditionalFormatting>
        <x14:conditionalFormatting xmlns:xm="http://schemas.microsoft.com/office/excel/2006/main">
          <x14:cfRule type="cellIs" priority="16" operator="equal" id="{62E9200E-D13B-4B5F-92DA-39B03658A9CA}">
            <xm:f>Configuration!$A$8</xm:f>
            <x14:dxf>
              <font>
                <b val="0"/>
                <i/>
              </font>
            </x14:dxf>
          </x14:cfRule>
          <xm:sqref>E25</xm:sqref>
        </x14:conditionalFormatting>
        <x14:conditionalFormatting xmlns:xm="http://schemas.microsoft.com/office/excel/2006/main">
          <x14:cfRule type="cellIs" priority="15" operator="equal" id="{601D254D-DF54-4F30-B2F9-A818F03B4C3F}">
            <xm:f>Configuration!$A$8</xm:f>
            <x14:dxf>
              <font>
                <b val="0"/>
                <i/>
              </font>
            </x14:dxf>
          </x14:cfRule>
          <xm:sqref>F17:G17 F8</xm:sqref>
        </x14:conditionalFormatting>
        <x14:conditionalFormatting xmlns:xm="http://schemas.microsoft.com/office/excel/2006/main">
          <x14:cfRule type="cellIs" priority="13" operator="equal" id="{69A6601A-0D2E-48BA-8781-CEA757D3A2E8}">
            <xm:f>Configuration!$A$8</xm:f>
            <x14:dxf>
              <font>
                <b val="0"/>
                <i/>
              </font>
            </x14:dxf>
          </x14:cfRule>
          <xm:sqref>E26</xm:sqref>
        </x14:conditionalFormatting>
        <x14:conditionalFormatting xmlns:xm="http://schemas.microsoft.com/office/excel/2006/main">
          <x14:cfRule type="cellIs" priority="12" operator="equal" id="{16FCD3FA-C9C0-4B0C-8BBE-1BA09AB82FD8}">
            <xm:f>Configuration!$A$8</xm:f>
            <x14:dxf>
              <font>
                <b val="0"/>
                <i/>
              </font>
            </x14:dxf>
          </x14:cfRule>
          <xm:sqref>F18:G18 F9</xm:sqref>
        </x14:conditionalFormatting>
        <x14:conditionalFormatting xmlns:xm="http://schemas.microsoft.com/office/excel/2006/main">
          <x14:cfRule type="cellIs" priority="10" operator="equal" id="{1B7351E8-4F4D-43F7-8EDD-E119B64C3B06}">
            <xm:f>Configuration!$A$8</xm:f>
            <x14:dxf>
              <font>
                <b val="0"/>
                <i/>
              </font>
            </x14:dxf>
          </x14:cfRule>
          <xm:sqref>E27</xm:sqref>
        </x14:conditionalFormatting>
        <x14:conditionalFormatting xmlns:xm="http://schemas.microsoft.com/office/excel/2006/main">
          <x14:cfRule type="cellIs" priority="9" operator="equal" id="{2A859404-4A81-477A-8B22-8D54EC3062A3}">
            <xm:f>Configuration!$A$8</xm:f>
            <x14:dxf>
              <font>
                <b val="0"/>
                <i/>
              </font>
            </x14:dxf>
          </x14:cfRule>
          <xm:sqref>F19:G19 F10</xm:sqref>
        </x14:conditionalFormatting>
        <x14:conditionalFormatting xmlns:xm="http://schemas.microsoft.com/office/excel/2006/main">
          <x14:cfRule type="cellIs" priority="7" operator="equal" id="{045D6EE7-FB63-45CE-932D-B0D884909579}">
            <xm:f>Configuration!$A$8</xm:f>
            <x14:dxf>
              <font>
                <b val="0"/>
                <i/>
              </font>
            </x14:dxf>
          </x14:cfRule>
          <xm:sqref>E28</xm:sqref>
        </x14:conditionalFormatting>
        <x14:conditionalFormatting xmlns:xm="http://schemas.microsoft.com/office/excel/2006/main">
          <x14:cfRule type="cellIs" priority="6" operator="equal" id="{85C248A4-371F-42A7-A772-721C8C47D5B3}">
            <xm:f>Configuration!$A$8</xm:f>
            <x14:dxf>
              <font>
                <b val="0"/>
                <i/>
              </font>
            </x14:dxf>
          </x14:cfRule>
          <xm:sqref>F20:G20 F11</xm:sqref>
        </x14:conditionalFormatting>
        <x14:conditionalFormatting xmlns:xm="http://schemas.microsoft.com/office/excel/2006/main">
          <x14:cfRule type="cellIs" priority="4" operator="equal" id="{1368831E-30EA-4F5A-B092-E415E905D51F}">
            <xm:f>Configuration!$A$8</xm:f>
            <x14:dxf>
              <font>
                <b val="0"/>
                <i/>
              </font>
            </x14:dxf>
          </x14:cfRule>
          <xm:sqref>E29</xm:sqref>
        </x14:conditionalFormatting>
        <x14:conditionalFormatting xmlns:xm="http://schemas.microsoft.com/office/excel/2006/main">
          <x14:cfRule type="cellIs" priority="3" operator="equal" id="{169FADE6-5B73-41DB-AF3A-B813DD140278}">
            <xm:f>Configuration!$A$8</xm:f>
            <x14:dxf>
              <font>
                <b val="0"/>
                <i/>
              </font>
            </x14:dxf>
          </x14:cfRule>
          <xm:sqref>G5</xm:sqref>
        </x14:conditionalFormatting>
        <x14:conditionalFormatting xmlns:xm="http://schemas.microsoft.com/office/excel/2006/main">
          <x14:cfRule type="cellIs" priority="2" operator="equal" id="{C840BF05-214C-45ED-9C0C-0B17953E431B}">
            <xm:f>Configuration!$A$8</xm:f>
            <x14:dxf>
              <font>
                <b val="0"/>
                <i/>
              </font>
            </x14:dxf>
          </x14:cfRule>
          <xm:sqref>H5:H11</xm:sqref>
        </x14:conditionalFormatting>
        <x14:conditionalFormatting xmlns:xm="http://schemas.microsoft.com/office/excel/2006/main">
          <x14:cfRule type="cellIs" priority="1" operator="equal" id="{F9E70A1C-6342-44DF-861C-A878D673FB66}">
            <xm:f>Configuration!$A$8</xm:f>
            <x14:dxf>
              <font>
                <b val="0"/>
                <i/>
              </font>
            </x14:dxf>
          </x14:cfRule>
          <xm:sqref>H14:H20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J72"/>
  <sheetViews>
    <sheetView zoomScaleNormal="100" workbookViewId="0">
      <pane ySplit="4" topLeftCell="A5" activePane="bottomLeft" state="frozen"/>
      <selection pane="bottomLeft" activeCell="D14" sqref="D14"/>
    </sheetView>
  </sheetViews>
  <sheetFormatPr baseColWidth="10" defaultColWidth="11" defaultRowHeight="16" x14ac:dyDescent="0.2"/>
  <cols>
    <col min="1" max="1" width="3.6640625" style="159" customWidth="1"/>
    <col min="2" max="2" width="21.5" style="159" customWidth="1"/>
    <col min="3" max="3" width="4.5" style="159" bestFit="1" customWidth="1"/>
    <col min="4" max="10" width="25.1640625" style="159" bestFit="1" customWidth="1"/>
    <col min="11" max="16384" width="11" style="159"/>
  </cols>
  <sheetData>
    <row r="1" spans="1:10" s="126" customFormat="1" ht="70" customHeight="1" thickBot="1" x14ac:dyDescent="0.25">
      <c r="A1" s="382" t="s">
        <v>17</v>
      </c>
      <c r="B1" s="412"/>
      <c r="C1" s="412"/>
      <c r="D1" s="412"/>
      <c r="E1" s="412"/>
      <c r="F1" s="412"/>
      <c r="G1" s="412"/>
      <c r="H1" s="412"/>
      <c r="I1" s="412"/>
      <c r="J1" s="413"/>
    </row>
    <row r="2" spans="1:10" s="127" customFormat="1" ht="35" customHeight="1" thickBot="1" x14ac:dyDescent="0.25">
      <c r="A2" s="414" t="s">
        <v>80</v>
      </c>
      <c r="B2" s="415"/>
      <c r="C2" s="415"/>
      <c r="D2" s="415"/>
      <c r="E2" s="415"/>
      <c r="F2" s="415"/>
      <c r="G2" s="415"/>
      <c r="H2" s="415"/>
      <c r="I2" s="415"/>
      <c r="J2" s="416"/>
    </row>
    <row r="3" spans="1:10" s="127" customFormat="1" ht="17.25" customHeight="1" thickBot="1" x14ac:dyDescent="0.25">
      <c r="A3" s="128"/>
      <c r="B3" s="128"/>
      <c r="C3" s="128"/>
      <c r="D3" s="129"/>
      <c r="E3" s="129"/>
      <c r="F3" s="129"/>
      <c r="G3" s="129"/>
      <c r="H3" s="129"/>
      <c r="I3" s="129"/>
      <c r="J3" s="130"/>
    </row>
    <row r="4" spans="1:10" s="126" customFormat="1" ht="18" thickBot="1" x14ac:dyDescent="0.2">
      <c r="A4" s="131"/>
      <c r="B4" s="132"/>
      <c r="C4" s="133" t="s">
        <v>22</v>
      </c>
      <c r="D4" s="134" t="str">
        <f>Equipe!B8 &amp; " " &amp; Equipe!B9</f>
        <v>ADAM Cyrille</v>
      </c>
      <c r="E4" s="134" t="str">
        <f>Equipe!C8 &amp; " " &amp; Equipe!C9</f>
        <v>CARON Vincent</v>
      </c>
      <c r="F4" s="134" t="str">
        <f>Equipe!D8 &amp; " " &amp; Equipe!D9</f>
        <v>DAIBISARAM Alan</v>
      </c>
      <c r="G4" s="134" t="str">
        <f>Equipe!E8 &amp; " " &amp; Equipe!E9</f>
        <v>GARNIER Louis-François</v>
      </c>
      <c r="H4" s="134" t="str">
        <f>Equipe!F8 &amp; " " &amp; Equipe!F9</f>
        <v>HARRATI Mohsine</v>
      </c>
      <c r="I4" s="134" t="str">
        <f>Equipe!G8 &amp; " " &amp; Equipe!G9</f>
        <v>- -</v>
      </c>
      <c r="J4" s="134" t="str">
        <f>Equipe!H8 &amp; " " &amp; Equipe!H9</f>
        <v>- -</v>
      </c>
    </row>
    <row r="5" spans="1:10" s="126" customFormat="1" ht="25" customHeight="1" x14ac:dyDescent="0.2">
      <c r="A5" s="406" t="s">
        <v>142</v>
      </c>
      <c r="B5" s="407"/>
      <c r="C5" s="408"/>
      <c r="D5" s="135" t="str">
        <f xml:space="preserve">
IF( COUNTIF(D6:D13,"="&amp;Configuration!$A$8)&gt;0,
    Configuration!$A$8,
    IF(COUNTIF(D6:D13,"&lt;&gt;"&amp;Configuration!$A$9)&gt;0,
        SUMPRODUCT($C6:$C13*SUMIF(Configuration!$A$2:$A$7,D6:D13,Configuration!$B$2:$B$7))/SUMIF(D6:D13,"&lt;&gt;"&amp;Configuration!$A$9,$C6:$C13),
        Configuration!$A$9)
)</f>
        <v>Évaluation manquante</v>
      </c>
      <c r="E5" s="135" t="str">
        <f xml:space="preserve">
IF( COUNTIF(E6:E13,"="&amp;Configuration!$A$8)&gt;0,
    Configuration!$A$8,
    IF(COUNTIF(E6:E13,"&lt;&gt;"&amp;Configuration!$A$9)&gt;0,
        SUMPRODUCT($C6:$C13*SUMIF(Configuration!$A$2:$A$7,E6:E13,Configuration!$B$2:$B$7))/SUMIF(E6:E13,"&lt;&gt;"&amp;Configuration!$A$9,$C6:$C13),
        Configuration!$A$9)
)</f>
        <v>Évaluation manquante</v>
      </c>
      <c r="F5" s="135" t="str">
        <f xml:space="preserve">
IF( COUNTIF(F6:F13,"="&amp;Configuration!$A$8)&gt;0,
    Configuration!$A$8,
    IF(COUNTIF(F6:F13,"&lt;&gt;"&amp;Configuration!$A$9)&gt;0,
        SUMPRODUCT($C6:$C13*SUMIF(Configuration!$A$2:$A$7,F6:F13,Configuration!$B$2:$B$7))/SUMIF(F6:F13,"&lt;&gt;"&amp;Configuration!$A$9,$C6:$C13),
        Configuration!$A$9)
)</f>
        <v>Évaluation manquante</v>
      </c>
      <c r="G5" s="135" t="str">
        <f xml:space="preserve">
IF( COUNTIF(G6:G13,"="&amp;Configuration!$A$8)&gt;0,
    Configuration!$A$8,
    IF(COUNTIF(G6:G13,"&lt;&gt;"&amp;Configuration!$A$9)&gt;0,
        SUMPRODUCT($C6:$C13*SUMIF(Configuration!$A$2:$A$7,G6:G13,Configuration!$B$2:$B$7))/SUMIF(G6:G13,"&lt;&gt;"&amp;Configuration!$A$9,$C6:$C13),
        Configuration!$A$9)
)</f>
        <v>Évaluation manquante</v>
      </c>
      <c r="H5" s="135" t="str">
        <f xml:space="preserve">
IF( COUNTIF(H6:H13,"="&amp;Configuration!$A$8)&gt;0,
    Configuration!$A$8,
    IF(COUNTIF(H6:H13,"&lt;&gt;"&amp;Configuration!$A$9)&gt;0,
        SUMPRODUCT($C6:$C13*SUMIF(Configuration!$A$2:$A$7,H6:H13,Configuration!$B$2:$B$7))/SUMIF(H6:H13,"&lt;&gt;"&amp;Configuration!$A$9,$C6:$C13),
        Configuration!$A$9)
)</f>
        <v>Évaluation manquante</v>
      </c>
      <c r="I5" s="135" t="str">
        <f xml:space="preserve">
IF( COUNTIF(I6:I13,"="&amp;Configuration!$A$8)&gt;0,
    Configuration!$A$8,
    IF(COUNTIF(I6:I13,"&lt;&gt;"&amp;Configuration!$A$9)&gt;0,
        SUMPRODUCT($C6:$C13*SUMIF(Configuration!$A$2:$A$7,I6:I13,Configuration!$B$2:$B$7))/SUMIF(I6:I13,"&lt;&gt;"&amp;Configuration!$A$9,$C6:$C13),
        Configuration!$A$9)
)</f>
        <v>Évaluation manquante</v>
      </c>
      <c r="J5" s="135" t="str">
        <f xml:space="preserve">
IF( COUNTIF(J6:J13,"="&amp;Configuration!$A$8)&gt;0,
    Configuration!$A$8,
    IF(COUNTIF(J6:J13,"&lt;&gt;"&amp;Configuration!$A$9)&gt;0,
        SUMPRODUCT($C6:$C13*SUMIF(Configuration!$A$2:$A$7,J6:J13,Configuration!$B$2:$B$7))/SUMIF(J6:J13,"&lt;&gt;"&amp;Configuration!$A$9,$C6:$C13),
        Configuration!$A$9)
)</f>
        <v>Évaluation manquante</v>
      </c>
    </row>
    <row r="6" spans="1:10" s="138" customFormat="1" ht="15" customHeight="1" x14ac:dyDescent="0.2">
      <c r="A6" s="410"/>
      <c r="B6" s="163" t="s">
        <v>18</v>
      </c>
      <c r="C6" s="161">
        <v>1</v>
      </c>
      <c r="D6" s="162" t="str">
        <f>VLOOKUP(D$4,'Générales E-S'!$K$5:$L$11,2,0)</f>
        <v>Évaluation manquante</v>
      </c>
      <c r="E6" s="162" t="str">
        <f>VLOOKUP(E$4,'Générales E-S'!$K$5:$L$11,2,0)</f>
        <v>Évaluation manquante</v>
      </c>
      <c r="F6" s="162" t="str">
        <f>VLOOKUP(F$4,'Générales E-S'!$K$5:$L$11,2,0)</f>
        <v>Évaluation manquante</v>
      </c>
      <c r="G6" s="162" t="str">
        <f>VLOOKUP(G$4,'Générales E-S'!$K$5:$L$11,2,0)</f>
        <v>Évaluation manquante</v>
      </c>
      <c r="H6" s="162" t="str">
        <f>VLOOKUP(H$4,'Générales E-S'!$K$5:$L$11,2,0)</f>
        <v>Évaluation manquante</v>
      </c>
      <c r="I6" s="162" t="str">
        <f>VLOOKUP(I$4,'Générales E-S'!$K$5:$L$11,2,0)</f>
        <v>Évaluation manquante</v>
      </c>
      <c r="J6" s="162" t="str">
        <f>VLOOKUP(J$4,'Générales E-S'!$K$5:$L$11,2,0)</f>
        <v>Évaluation manquante</v>
      </c>
    </row>
    <row r="7" spans="1:10" s="138" customFormat="1" ht="15" customHeight="1" x14ac:dyDescent="0.2">
      <c r="A7" s="411"/>
      <c r="B7" s="164" t="s">
        <v>8</v>
      </c>
      <c r="C7" s="139">
        <v>1</v>
      </c>
      <c r="D7" s="140" t="str">
        <f>VLOOKUP(D$4,'Générales E-S'!$K$12:$L$18,2,0)</f>
        <v>Évaluation manquante</v>
      </c>
      <c r="E7" s="140" t="str">
        <f>VLOOKUP(E$4,'Générales E-S'!$K$12:$L$18,2,0)</f>
        <v>Évaluation manquante</v>
      </c>
      <c r="F7" s="140" t="str">
        <f>VLOOKUP(F$4,'Générales E-S'!$K$12:$L$18,2,0)</f>
        <v>Évaluation manquante</v>
      </c>
      <c r="G7" s="140" t="str">
        <f>VLOOKUP(G$4,'Générales E-S'!$K$12:$L$18,2,0)</f>
        <v>Évaluation manquante</v>
      </c>
      <c r="H7" s="140" t="str">
        <f>VLOOKUP(H$4,'Générales E-S'!$K$12:$L$18,2,0)</f>
        <v>Évaluation manquante</v>
      </c>
      <c r="I7" s="140" t="str">
        <f>VLOOKUP(I$4,'Générales E-S'!$K$12:$L$18,2,0)</f>
        <v>Évaluation manquante</v>
      </c>
      <c r="J7" s="140" t="str">
        <f>VLOOKUP(J$4,'Générales E-S'!$K$12:$L$18,2,0)</f>
        <v>Évaluation manquante</v>
      </c>
    </row>
    <row r="8" spans="1:10" s="138" customFormat="1" ht="15" customHeight="1" x14ac:dyDescent="0.2">
      <c r="A8" s="411"/>
      <c r="B8" s="163" t="s">
        <v>13</v>
      </c>
      <c r="C8" s="161">
        <v>1</v>
      </c>
      <c r="D8" s="162" t="str">
        <f>VLOOKUP(D$4,'Générales E-S'!$K$20:$L$26,2,0)</f>
        <v>Évaluation manquante</v>
      </c>
      <c r="E8" s="162" t="str">
        <f>VLOOKUP(E$4,'Générales E-S'!$K$20:$L$26,2,0)</f>
        <v>Évaluation manquante</v>
      </c>
      <c r="F8" s="162" t="str">
        <f>VLOOKUP(F$4,'Générales E-S'!$K$20:$L$26,2,0)</f>
        <v>Évaluation manquante</v>
      </c>
      <c r="G8" s="162" t="str">
        <f>VLOOKUP(G$4,'Générales E-S'!$K$20:$L$26,2,0)</f>
        <v>Évaluation manquante</v>
      </c>
      <c r="H8" s="162" t="str">
        <f>VLOOKUP(H$4,'Générales E-S'!$K$20:$L$26,2,0)</f>
        <v>Évaluation manquante</v>
      </c>
      <c r="I8" s="162" t="str">
        <f>VLOOKUP(I$4,'Générales E-S'!$K$20:$L$26,2,0)</f>
        <v>Évaluation manquante</v>
      </c>
      <c r="J8" s="162" t="str">
        <f>VLOOKUP(J$4,'Générales E-S'!$K$20:$L$26,2,0)</f>
        <v>Évaluation manquante</v>
      </c>
    </row>
    <row r="9" spans="1:10" s="138" customFormat="1" ht="15" customHeight="1" x14ac:dyDescent="0.2">
      <c r="A9" s="411"/>
      <c r="B9" s="164" t="s">
        <v>6</v>
      </c>
      <c r="C9" s="139">
        <v>1</v>
      </c>
      <c r="D9" s="140" t="str">
        <f>VLOOKUP(D$4,'Générales E-S'!$K$27:$L$33,2,0)</f>
        <v>Évaluation manquante</v>
      </c>
      <c r="E9" s="140" t="str">
        <f>VLOOKUP(E$4,'Générales E-S'!$K$27:$L$33,2,0)</f>
        <v>Évaluation manquante</v>
      </c>
      <c r="F9" s="140" t="str">
        <f>VLOOKUP(F$4,'Générales E-S'!$K$27:$L$33,2,0)</f>
        <v>Évaluation manquante</v>
      </c>
      <c r="G9" s="140" t="str">
        <f>VLOOKUP(G$4,'Générales E-S'!$K$27:$L$33,2,0)</f>
        <v>Évaluation manquante</v>
      </c>
      <c r="H9" s="140" t="str">
        <f>VLOOKUP(H$4,'Générales E-S'!$K$27:$L$33,2,0)</f>
        <v>Évaluation manquante</v>
      </c>
      <c r="I9" s="140" t="str">
        <f>VLOOKUP(I$4,'Générales E-S'!$K$27:$L$33,2,0)</f>
        <v>Évaluation manquante</v>
      </c>
      <c r="J9" s="140" t="str">
        <f>VLOOKUP(J$4,'Générales E-S'!$K$27:$L$33,2,0)</f>
        <v>Évaluation manquante</v>
      </c>
    </row>
    <row r="10" spans="1:10" s="138" customFormat="1" ht="15" customHeight="1" x14ac:dyDescent="0.2">
      <c r="A10" s="411"/>
      <c r="B10" s="165" t="s">
        <v>25</v>
      </c>
      <c r="C10" s="136">
        <v>1</v>
      </c>
      <c r="D10" s="137" t="str">
        <f>VLOOKUP(D$4,'Générales E-S'!$K$35:$L$41,2,0)</f>
        <v>Évaluation manquante</v>
      </c>
      <c r="E10" s="137" t="str">
        <f>VLOOKUP(E$4,'Générales E-S'!$K$35:$L$41,2,0)</f>
        <v>Évaluation manquante</v>
      </c>
      <c r="F10" s="137" t="str">
        <f>VLOOKUP(F$4,'Générales E-S'!$K$35:$L$41,2,0)</f>
        <v>Évaluation manquante</v>
      </c>
      <c r="G10" s="137" t="str">
        <f>VLOOKUP(G$4,'Générales E-S'!$K$35:$L$41,2,0)</f>
        <v>Évaluation manquante</v>
      </c>
      <c r="H10" s="137" t="str">
        <f>VLOOKUP(H$4,'Générales E-S'!$K$35:$L$41,2,0)</f>
        <v>Évaluation manquante</v>
      </c>
      <c r="I10" s="137" t="str">
        <f>VLOOKUP(I$4,'Générales E-S'!$K$35:$L$41,2,0)</f>
        <v>Évaluation manquante</v>
      </c>
      <c r="J10" s="137" t="str">
        <f>VLOOKUP(J$4,'Générales E-S'!$K$35:$L$41,2,0)</f>
        <v>Évaluation manquante</v>
      </c>
    </row>
    <row r="11" spans="1:10" s="138" customFormat="1" ht="15" customHeight="1" x14ac:dyDescent="0.2">
      <c r="A11" s="411"/>
      <c r="B11" s="165" t="s">
        <v>26</v>
      </c>
      <c r="C11" s="136">
        <v>1</v>
      </c>
      <c r="D11" s="137" t="str">
        <f>VLOOKUP(D$4,'Générales E-S'!$K$42:$L$48,2,0)</f>
        <v>Évaluation manquante</v>
      </c>
      <c r="E11" s="137" t="str">
        <f>VLOOKUP(E$4,'Générales E-S'!$K$42:$L$48,2,0)</f>
        <v>Évaluation manquante</v>
      </c>
      <c r="F11" s="137" t="str">
        <f>VLOOKUP(F$4,'Générales E-S'!$K$42:$L$48,2,0)</f>
        <v>Évaluation manquante</v>
      </c>
      <c r="G11" s="137" t="str">
        <f>VLOOKUP(G$4,'Générales E-S'!$K$42:$L$48,2,0)</f>
        <v>Évaluation manquante</v>
      </c>
      <c r="H11" s="137" t="str">
        <f>VLOOKUP(H$4,'Générales E-S'!$K$42:$L$48,2,0)</f>
        <v>Évaluation manquante</v>
      </c>
      <c r="I11" s="137" t="str">
        <f>VLOOKUP(I$4,'Générales E-S'!$K$42:$L$48,2,0)</f>
        <v>Évaluation manquante</v>
      </c>
      <c r="J11" s="137" t="str">
        <f>VLOOKUP(J$4,'Générales E-S'!$K$42:$L$48,2,0)</f>
        <v>Évaluation manquante</v>
      </c>
    </row>
    <row r="12" spans="1:10" s="138" customFormat="1" ht="15" customHeight="1" x14ac:dyDescent="0.2">
      <c r="A12" s="411"/>
      <c r="B12" s="165" t="s">
        <v>27</v>
      </c>
      <c r="C12" s="136">
        <v>1</v>
      </c>
      <c r="D12" s="137" t="str">
        <f>VLOOKUP(D$4,'Générales E-S'!$K$49:$L$55,2,0)</f>
        <v>Évaluation manquante</v>
      </c>
      <c r="E12" s="137" t="str">
        <f>VLOOKUP(E$4,'Générales E-S'!$K$49:$L$55,2,0)</f>
        <v>Évaluation manquante</v>
      </c>
      <c r="F12" s="137" t="str">
        <f>VLOOKUP(F$4,'Générales E-S'!$K$49:$L$55,2,0)</f>
        <v>Évaluation manquante</v>
      </c>
      <c r="G12" s="137" t="str">
        <f>VLOOKUP(G$4,'Générales E-S'!$K$49:$L$55,2,0)</f>
        <v>Évaluation manquante</v>
      </c>
      <c r="H12" s="137" t="str">
        <f>VLOOKUP(H$4,'Générales E-S'!$K$49:$L$55,2,0)</f>
        <v>Évaluation manquante</v>
      </c>
      <c r="I12" s="137" t="str">
        <f>VLOOKUP(I$4,'Générales E-S'!$K$49:$L$55,2,0)</f>
        <v>Évaluation manquante</v>
      </c>
      <c r="J12" s="137" t="str">
        <f>VLOOKUP(J$4,'Générales E-S'!$K$49:$L$55,2,0)</f>
        <v>Évaluation manquante</v>
      </c>
    </row>
    <row r="13" spans="1:10" s="138" customFormat="1" ht="15" customHeight="1" thickBot="1" x14ac:dyDescent="0.25">
      <c r="A13" s="411"/>
      <c r="B13" s="164" t="s">
        <v>163</v>
      </c>
      <c r="C13" s="139">
        <v>1</v>
      </c>
      <c r="D13" s="140" t="str">
        <f>VLOOKUP(D$4,'Générales E-S'!$K$56:$L$62,2,0)</f>
        <v>Évaluation manquante</v>
      </c>
      <c r="E13" s="140" t="str">
        <f>VLOOKUP(E$4,'Générales E-S'!$K$56:$L$62,2,0)</f>
        <v>Évaluation manquante</v>
      </c>
      <c r="F13" s="140" t="str">
        <f>VLOOKUP(F$4,'Générales E-S'!$K$56:$L$62,2,0)</f>
        <v>Évaluation manquante</v>
      </c>
      <c r="G13" s="140" t="str">
        <f>VLOOKUP(G$4,'Générales E-S'!$K$56:$L$62,2,0)</f>
        <v>Évaluation manquante</v>
      </c>
      <c r="H13" s="140" t="str">
        <f>VLOOKUP(H$4,'Générales E-S'!$K$56:$L$62,2,0)</f>
        <v>Évaluation manquante</v>
      </c>
      <c r="I13" s="140" t="str">
        <f>VLOOKUP(I$4,'Générales E-S'!$K$56:$L$62,2,0)</f>
        <v>Évaluation manquante</v>
      </c>
      <c r="J13" s="140" t="str">
        <f>VLOOKUP(J$4,'Générales E-S'!$K$56:$L$62,2,0)</f>
        <v>Évaluation manquante</v>
      </c>
    </row>
    <row r="14" spans="1:10" s="126" customFormat="1" ht="25" customHeight="1" x14ac:dyDescent="0.2">
      <c r="A14" s="394" t="s">
        <v>169</v>
      </c>
      <c r="B14" s="395"/>
      <c r="C14" s="396"/>
      <c r="D14" s="141" t="str">
        <f xml:space="preserve">
IF( COUNTIF(D15:D19,"="&amp;Configuration!$A$8)&gt;0,
    Configuration!$A$8,
    IF(COUNTIF(D15:D19,"&lt;&gt;"&amp;Configuration!$A$9)&gt;0,
        SUMPRODUCT($C15:$C19*SUMIF(Configuration!$A$2:$A$7,D15:D19,Configuration!$B$2:$B$7))/SUMIF(D15:D19,"&lt;&gt;"&amp;Configuration!$A$9,$C15:$C19),
        Configuration!$A$9)
)</f>
        <v>Évaluation manquante</v>
      </c>
      <c r="E14" s="141" t="str">
        <f xml:space="preserve">
IF( COUNTIF(E15:E19,"="&amp;Configuration!$A$8)&gt;0,
    Configuration!$A$8,
    IF(COUNTIF(E15:E19,"&lt;&gt;"&amp;Configuration!$A$9)&gt;0,
        SUMPRODUCT($C15:$C19*SUMIF(Configuration!$A$2:$A$7,E15:E19,Configuration!$B$2:$B$7))/SUMIF(E15:E19,"&lt;&gt;"&amp;Configuration!$A$9,$C15:$C19),
        Configuration!$A$9)
)</f>
        <v>Évaluation manquante</v>
      </c>
      <c r="F14" s="141" t="str">
        <f xml:space="preserve">
IF( COUNTIF(F15:F19,"="&amp;Configuration!$A$8)&gt;0,
    Configuration!$A$8,
    IF(COUNTIF(F15:F19,"&lt;&gt;"&amp;Configuration!$A$9)&gt;0,
        SUMPRODUCT($C15:$C19*SUMIF(Configuration!$A$2:$A$7,F15:F19,Configuration!$B$2:$B$7))/SUMIF(F15:F19,"&lt;&gt;"&amp;Configuration!$A$9,$C15:$C19),
        Configuration!$A$9)
)</f>
        <v>Évaluation manquante</v>
      </c>
      <c r="G14" s="141" t="str">
        <f xml:space="preserve">
IF( COUNTIF(G15:G19,"="&amp;Configuration!$A$8)&gt;0,
    Configuration!$A$8,
    IF(COUNTIF(G15:G19,"&lt;&gt;"&amp;Configuration!$A$9)&gt;0,
        SUMPRODUCT($C15:$C19*SUMIF(Configuration!$A$2:$A$7,G15:G19,Configuration!$B$2:$B$7))/SUMIF(G15:G19,"&lt;&gt;"&amp;Configuration!$A$9,$C15:$C19),
        Configuration!$A$9)
)</f>
        <v>Évaluation manquante</v>
      </c>
      <c r="H14" s="141" t="str">
        <f xml:space="preserve">
IF( COUNTIF(H15:H19,"="&amp;Configuration!$A$8)&gt;0,
    Configuration!$A$8,
    IF(COUNTIF(H15:H19,"&lt;&gt;"&amp;Configuration!$A$9)&gt;0,
        SUMPRODUCT($C15:$C19*SUMIF(Configuration!$A$2:$A$7,H15:H19,Configuration!$B$2:$B$7))/SUMIF(H15:H19,"&lt;&gt;"&amp;Configuration!$A$9,$C15:$C19),
        Configuration!$A$9)
)</f>
        <v>Évaluation manquante</v>
      </c>
      <c r="I14" s="141" t="str">
        <f xml:space="preserve">
IF( COUNTIF(I15:I19,"="&amp;Configuration!$A$8)&gt;0,
    Configuration!$A$8,
    IF(COUNTIF(I15:I19,"&lt;&gt;"&amp;Configuration!$A$9)&gt;0,
        SUMPRODUCT($C15:$C19*SUMIF(Configuration!$A$2:$A$7,I15:I19,Configuration!$B$2:$B$7))/SUMIF(I15:I19,"&lt;&gt;"&amp;Configuration!$A$9,$C15:$C19),
        Configuration!$A$9)
)</f>
        <v>Évaluation manquante</v>
      </c>
      <c r="J14" s="141" t="str">
        <f xml:space="preserve">
IF( COUNTIF(J15:J19,"="&amp;Configuration!$A$8)&gt;0,
    Configuration!$A$8,
    IF(COUNTIF(J15:J19,"&lt;&gt;"&amp;Configuration!$A$9)&gt;0,
        SUMPRODUCT($C15:$C19*SUMIF(Configuration!$A$2:$A$7,J15:J19,Configuration!$B$2:$B$7))/SUMIF(J15:J19,"&lt;&gt;"&amp;Configuration!$A$9,$C15:$C19),
        Configuration!$A$9)
)</f>
        <v>Évaluation manquante</v>
      </c>
    </row>
    <row r="15" spans="1:10" s="138" customFormat="1" ht="15" customHeight="1" x14ac:dyDescent="0.2">
      <c r="A15" s="142"/>
      <c r="B15" s="167" t="s">
        <v>42</v>
      </c>
      <c r="C15" s="143">
        <v>1</v>
      </c>
      <c r="D15" s="137" t="str">
        <f>VLOOKUP(D$4,Electronique!$K$4:$L$10,2,0)</f>
        <v>Évaluation manquante</v>
      </c>
      <c r="E15" s="137" t="str">
        <f>VLOOKUP(E$4,Electronique!$K$4:$L$10,2,0)</f>
        <v>Évaluation manquante</v>
      </c>
      <c r="F15" s="137" t="str">
        <f>VLOOKUP(F$4,Electronique!$K$4:$L$10,2,0)</f>
        <v>Évaluation manquante</v>
      </c>
      <c r="G15" s="137" t="str">
        <f>VLOOKUP(G$4,Electronique!$K$4:$L$10,2,0)</f>
        <v>Évaluation manquante</v>
      </c>
      <c r="H15" s="137" t="str">
        <f>VLOOKUP(H$4,Electronique!$K$4:$L$10,2,0)</f>
        <v>Évaluation manquante</v>
      </c>
      <c r="I15" s="137" t="str">
        <f>VLOOKUP(I$4,Electronique!$K$4:$L$10,2,0)</f>
        <v>Évaluation manquante</v>
      </c>
      <c r="J15" s="137" t="str">
        <f>VLOOKUP(J$4,Electronique!$K$4:$L$10,2,0)</f>
        <v>Évaluation manquante</v>
      </c>
    </row>
    <row r="16" spans="1:10" s="138" customFormat="1" ht="15" customHeight="1" x14ac:dyDescent="0.2">
      <c r="A16" s="142"/>
      <c r="B16" s="167" t="s">
        <v>173</v>
      </c>
      <c r="C16" s="143">
        <v>1</v>
      </c>
      <c r="D16" s="137" t="str">
        <f>VLOOKUP(D$4,Electronique!$K$11:$L$17,2,0)</f>
        <v>Évaluation manquante</v>
      </c>
      <c r="E16" s="137" t="str">
        <f>VLOOKUP(E$4,Electronique!$K$11:$L$17,2,0)</f>
        <v>Évaluation manquante</v>
      </c>
      <c r="F16" s="137" t="str">
        <f>VLOOKUP(F$4,Electronique!$K$11:$L$17,2,0)</f>
        <v>Évaluation manquante</v>
      </c>
      <c r="G16" s="137" t="str">
        <f>VLOOKUP(G$4,Electronique!$K$11:$L$17,2,0)</f>
        <v>Évaluation manquante</v>
      </c>
      <c r="H16" s="137" t="str">
        <f>VLOOKUP(H$4,Electronique!$K$11:$L$17,2,0)</f>
        <v>Évaluation manquante</v>
      </c>
      <c r="I16" s="137" t="str">
        <f>VLOOKUP(I$4,Electronique!$K$11:$L$17,2,0)</f>
        <v>Évaluation manquante</v>
      </c>
      <c r="J16" s="137" t="str">
        <f>VLOOKUP(J$4,Electronique!$K$11:$L$17,2,0)</f>
        <v>Évaluation manquante</v>
      </c>
    </row>
    <row r="17" spans="1:10" s="138" customFormat="1" ht="15" customHeight="1" x14ac:dyDescent="0.2">
      <c r="A17" s="142"/>
      <c r="B17" s="167" t="s">
        <v>45</v>
      </c>
      <c r="C17" s="143">
        <v>1</v>
      </c>
      <c r="D17" s="137" t="str">
        <f>VLOOKUP(D$4,Electronique!$K$18:$L$24,2,0)</f>
        <v>Évaluation manquante</v>
      </c>
      <c r="E17" s="137" t="str">
        <f>VLOOKUP(E$4,Electronique!$K$18:$L$24,2,0)</f>
        <v>Évaluation manquante</v>
      </c>
      <c r="F17" s="137" t="str">
        <f>VLOOKUP(F$4,Electronique!$K$18:$L$24,2,0)</f>
        <v>Évaluation manquante</v>
      </c>
      <c r="G17" s="137" t="str">
        <f>VLOOKUP(G$4,Electronique!$K$18:$L$24,2,0)</f>
        <v>Évaluation manquante</v>
      </c>
      <c r="H17" s="137" t="str">
        <f>VLOOKUP(H$4,Electronique!$K$18:$L$24,2,0)</f>
        <v>Évaluation manquante</v>
      </c>
      <c r="I17" s="137" t="str">
        <f>VLOOKUP(I$4,Electronique!$K$18:$L$24,2,0)</f>
        <v>Évaluation manquante</v>
      </c>
      <c r="J17" s="137" t="str">
        <f>VLOOKUP(J$4,Electronique!$K$18:$L$24,2,0)</f>
        <v>Évaluation manquante</v>
      </c>
    </row>
    <row r="18" spans="1:10" s="138" customFormat="1" ht="15" customHeight="1" x14ac:dyDescent="0.2">
      <c r="A18" s="142"/>
      <c r="B18" s="167" t="s">
        <v>177</v>
      </c>
      <c r="C18" s="143">
        <v>1</v>
      </c>
      <c r="D18" s="137" t="str">
        <f>VLOOKUP(D$4,Electronique!$K$25:$L$31,2,0)</f>
        <v>Évaluation manquante</v>
      </c>
      <c r="E18" s="137" t="str">
        <f>VLOOKUP(E$4,Electronique!$K$25:$L$31,2,0)</f>
        <v>Évaluation manquante</v>
      </c>
      <c r="F18" s="137" t="str">
        <f>VLOOKUP(F$4,Electronique!$K$25:$L$31,2,0)</f>
        <v>Évaluation manquante</v>
      </c>
      <c r="G18" s="137" t="str">
        <f>VLOOKUP(G$4,Electronique!$K$25:$L$31,2,0)</f>
        <v>Évaluation manquante</v>
      </c>
      <c r="H18" s="137" t="str">
        <f>VLOOKUP(H$4,Electronique!$K$25:$L$31,2,0)</f>
        <v>Évaluation manquante</v>
      </c>
      <c r="I18" s="137" t="str">
        <f>VLOOKUP(I$4,Electronique!$K$25:$L$31,2,0)</f>
        <v>Évaluation manquante</v>
      </c>
      <c r="J18" s="137" t="str">
        <f>VLOOKUP(J$4,Electronique!$K$25:$L$31,2,0)</f>
        <v>Évaluation manquante</v>
      </c>
    </row>
    <row r="19" spans="1:10" s="138" customFormat="1" ht="15" customHeight="1" thickBot="1" x14ac:dyDescent="0.25">
      <c r="A19" s="142"/>
      <c r="B19" s="167" t="s">
        <v>174</v>
      </c>
      <c r="C19" s="143">
        <v>1</v>
      </c>
      <c r="D19" s="137" t="str">
        <f>VLOOKUP(D$4,Electronique!$K$32:$L$38,2,0)</f>
        <v>Évaluation manquante</v>
      </c>
      <c r="E19" s="137" t="str">
        <f>VLOOKUP(E$4,Electronique!$K$32:$L$38,2,0)</f>
        <v>Évaluation manquante</v>
      </c>
      <c r="F19" s="137" t="str">
        <f>VLOOKUP(F$4,Electronique!$K$32:$L$38,2,0)</f>
        <v>Évaluation manquante</v>
      </c>
      <c r="G19" s="137" t="str">
        <f>VLOOKUP(G$4,Electronique!$K$32:$L$38,2,0)</f>
        <v>Évaluation manquante</v>
      </c>
      <c r="H19" s="137" t="str">
        <f>VLOOKUP(H$4,Electronique!$K$32:$L$38,2,0)</f>
        <v>Évaluation manquante</v>
      </c>
      <c r="I19" s="137" t="str">
        <f>VLOOKUP(I$4,Electronique!$K$32:$L$38,2,0)</f>
        <v>Évaluation manquante</v>
      </c>
      <c r="J19" s="137" t="str">
        <f>VLOOKUP(J$4,Electronique!$K$32:$L$38,2,0)</f>
        <v>Évaluation manquante</v>
      </c>
    </row>
    <row r="20" spans="1:10" s="126" customFormat="1" ht="25" customHeight="1" x14ac:dyDescent="0.2">
      <c r="A20" s="397" t="s">
        <v>54</v>
      </c>
      <c r="B20" s="398"/>
      <c r="C20" s="399"/>
      <c r="D20" s="145" t="str">
        <f xml:space="preserve">
IF( COUNTIF(D21:D29,"="&amp;Configuration!$A$8)&gt;0,
    Configuration!$A$8,
    IF(COUNTIF(D21:D29,"&lt;&gt;"&amp;Configuration!$A$9)&gt;0,
        SUMPRODUCT($C21:$C29*SUMIF(Configuration!$A$2:$A$7,D21:D29,Configuration!$B$2:$B$7))/SUMIF(D21:D29,"&lt;&gt;"&amp;Configuration!$A$9,$C21:$C29),
        Configuration!$A$9)
)</f>
        <v>Évaluation manquante</v>
      </c>
      <c r="E20" s="145" t="str">
        <f xml:space="preserve">
IF( COUNTIF(E21:E29,"="&amp;Configuration!$A$8)&gt;0,
    Configuration!$A$8,
    IF(COUNTIF(E21:E29,"&lt;&gt;"&amp;Configuration!$A$9)&gt;0,
        SUMPRODUCT($C21:$C29*SUMIF(Configuration!$A$2:$A$7,E21:E29,Configuration!$B$2:$B$7))/SUMIF(E21:E29,"&lt;&gt;"&amp;Configuration!$A$9,$C21:$C29),
        Configuration!$A$9)
)</f>
        <v>Évaluation manquante</v>
      </c>
      <c r="F20" s="145" t="str">
        <f xml:space="preserve">
IF( COUNTIF(F21:F29,"="&amp;Configuration!$A$8)&gt;0,
    Configuration!$A$8,
    IF(COUNTIF(F21:F29,"&lt;&gt;"&amp;Configuration!$A$9)&gt;0,
        SUMPRODUCT($C21:$C29*SUMIF(Configuration!$A$2:$A$7,F21:F29,Configuration!$B$2:$B$7))/SUMIF(F21:F29,"&lt;&gt;"&amp;Configuration!$A$9,$C21:$C29),
        Configuration!$A$9)
)</f>
        <v>Évaluation manquante</v>
      </c>
      <c r="G20" s="145" t="str">
        <f xml:space="preserve">
IF( COUNTIF(G21:G29,"="&amp;Configuration!$A$8)&gt;0,
    Configuration!$A$8,
    IF(COUNTIF(G21:G29,"&lt;&gt;"&amp;Configuration!$A$9)&gt;0,
        SUMPRODUCT($C21:$C29*SUMIF(Configuration!$A$2:$A$7,G21:G29,Configuration!$B$2:$B$7))/SUMIF(G21:G29,"&lt;&gt;"&amp;Configuration!$A$9,$C21:$C29),
        Configuration!$A$9)
)</f>
        <v>Évaluation manquante</v>
      </c>
      <c r="H20" s="145" t="str">
        <f xml:space="preserve">
IF( COUNTIF(H21:H29,"="&amp;Configuration!$A$8)&gt;0,
    Configuration!$A$8,
    IF(COUNTIF(H21:H29,"&lt;&gt;"&amp;Configuration!$A$9)&gt;0,
        SUMPRODUCT($C21:$C29*SUMIF(Configuration!$A$2:$A$7,H21:H29,Configuration!$B$2:$B$7))/SUMIF(H21:H29,"&lt;&gt;"&amp;Configuration!$A$9,$C21:$C29),
        Configuration!$A$9)
)</f>
        <v>Évaluation manquante</v>
      </c>
      <c r="I20" s="145" t="str">
        <f xml:space="preserve">
IF( COUNTIF(I21:I29,"="&amp;Configuration!$A$8)&gt;0,
    Configuration!$A$8,
    IF(COUNTIF(I21:I29,"&lt;&gt;"&amp;Configuration!$A$9)&gt;0,
        SUMPRODUCT($C21:$C29*SUMIF(Configuration!$A$2:$A$7,I21:I29,Configuration!$B$2:$B$7))/SUMIF(I21:I29,"&lt;&gt;"&amp;Configuration!$A$9,$C21:$C29),
        Configuration!$A$9)
)</f>
        <v>Évaluation manquante</v>
      </c>
      <c r="J20" s="145" t="str">
        <f xml:space="preserve">
IF( COUNTIF(J21:J29,"="&amp;Configuration!$A$8)&gt;0,
    Configuration!$A$8,
    IF(COUNTIF(J21:J29,"&lt;&gt;"&amp;Configuration!$A$9)&gt;0,
        SUMPRODUCT($C21:$C29*SUMIF(Configuration!$A$2:$A$7,J21:J29,Configuration!$B$2:$B$7))/SUMIF(J21:J29,"&lt;&gt;"&amp;Configuration!$A$9,$C21:$C29),
        Configuration!$A$9)
)</f>
        <v>Évaluation manquante</v>
      </c>
    </row>
    <row r="21" spans="1:10" s="138" customFormat="1" ht="15" customHeight="1" x14ac:dyDescent="0.2">
      <c r="A21" s="146"/>
      <c r="B21" s="168" t="s">
        <v>46</v>
      </c>
      <c r="C21" s="143">
        <v>1</v>
      </c>
      <c r="D21" s="137" t="str">
        <f>VLOOKUP(D$4,Signal!$K$4:$L$10,2,0)</f>
        <v>Évaluation manquante</v>
      </c>
      <c r="E21" s="137" t="str">
        <f>VLOOKUP(E$4,Signal!$K$4:$L$10,2,0)</f>
        <v>Évaluation manquante</v>
      </c>
      <c r="F21" s="137" t="str">
        <f>VLOOKUP(F$4,Signal!$K$4:$L$10,2,0)</f>
        <v>Évaluation manquante</v>
      </c>
      <c r="G21" s="137" t="str">
        <f>VLOOKUP(G$4,Signal!$K$4:$L$10,2,0)</f>
        <v>Évaluation manquante</v>
      </c>
      <c r="H21" s="137" t="str">
        <f>VLOOKUP(H$4,Signal!$K$4:$L$10,2,0)</f>
        <v>Évaluation manquante</v>
      </c>
      <c r="I21" s="137" t="str">
        <f>VLOOKUP(I$4,Signal!$K$4:$L$10,2,0)</f>
        <v>Évaluation manquante</v>
      </c>
      <c r="J21" s="137" t="str">
        <f>VLOOKUP(J$4,Signal!$K$4:$L$10,2,0)</f>
        <v>Évaluation manquante</v>
      </c>
    </row>
    <row r="22" spans="1:10" s="138" customFormat="1" ht="15" customHeight="1" x14ac:dyDescent="0.2">
      <c r="A22" s="146"/>
      <c r="B22" s="168" t="s">
        <v>47</v>
      </c>
      <c r="C22" s="143">
        <v>1</v>
      </c>
      <c r="D22" s="137" t="str">
        <f>VLOOKUP(D$4,Signal!$K$11:$L$17,2,0)</f>
        <v>Évaluation manquante</v>
      </c>
      <c r="E22" s="137" t="str">
        <f>VLOOKUP(E$4,Signal!$K$11:$L$17,2,0)</f>
        <v>Évaluation manquante</v>
      </c>
      <c r="F22" s="137" t="str">
        <f>VLOOKUP(F$4,Signal!$K$11:$L$17,2,0)</f>
        <v>Évaluation manquante</v>
      </c>
      <c r="G22" s="137" t="str">
        <f>VLOOKUP(G$4,Signal!$K$11:$L$17,2,0)</f>
        <v>Évaluation manquante</v>
      </c>
      <c r="H22" s="137" t="str">
        <f>VLOOKUP(H$4,Signal!$K$11:$L$17,2,0)</f>
        <v>Évaluation manquante</v>
      </c>
      <c r="I22" s="137" t="str">
        <f>VLOOKUP(I$4,Signal!$K$11:$L$17,2,0)</f>
        <v>Évaluation manquante</v>
      </c>
      <c r="J22" s="137" t="str">
        <f>VLOOKUP(J$4,Signal!$K$11:$L$17,2,0)</f>
        <v>Évaluation manquante</v>
      </c>
    </row>
    <row r="23" spans="1:10" s="138" customFormat="1" ht="15" customHeight="1" x14ac:dyDescent="0.2">
      <c r="A23" s="146"/>
      <c r="B23" s="168" t="s">
        <v>44</v>
      </c>
      <c r="C23" s="143">
        <v>1</v>
      </c>
      <c r="D23" s="137" t="str">
        <f>VLOOKUP(D$4,Signal!$K$18:$L$24,2,0)</f>
        <v>Évaluation manquante</v>
      </c>
      <c r="E23" s="137" t="str">
        <f>VLOOKUP(E$4,Signal!$K$18:$L$24,2,0)</f>
        <v>Évaluation manquante</v>
      </c>
      <c r="F23" s="137" t="str">
        <f>VLOOKUP(F$4,Signal!$K$18:$L$24,2,0)</f>
        <v>Évaluation manquante</v>
      </c>
      <c r="G23" s="137" t="str">
        <f>VLOOKUP(G$4,Signal!$K$18:$L$24,2,0)</f>
        <v>Évaluation manquante</v>
      </c>
      <c r="H23" s="137" t="str">
        <f>VLOOKUP(H$4,Signal!$K$18:$L$24,2,0)</f>
        <v>Évaluation manquante</v>
      </c>
      <c r="I23" s="137" t="str">
        <f>VLOOKUP(I$4,Signal!$K$18:$L$24,2,0)</f>
        <v>Évaluation manquante</v>
      </c>
      <c r="J23" s="137" t="str">
        <f>VLOOKUP(J$4,Signal!$K$18:$L$24,2,0)</f>
        <v>Évaluation manquante</v>
      </c>
    </row>
    <row r="24" spans="1:10" s="138" customFormat="1" ht="15" customHeight="1" x14ac:dyDescent="0.2">
      <c r="A24" s="146"/>
      <c r="B24" s="168" t="s">
        <v>48</v>
      </c>
      <c r="C24" s="143">
        <v>1</v>
      </c>
      <c r="D24" s="137" t="str">
        <f>VLOOKUP(D$4,Signal!$K$25:$L$31,2,0)</f>
        <v>Évaluation manquante</v>
      </c>
      <c r="E24" s="137" t="str">
        <f>VLOOKUP(E$4,Signal!$K$25:$L$31,2,0)</f>
        <v>Évaluation manquante</v>
      </c>
      <c r="F24" s="137" t="str">
        <f>VLOOKUP(F$4,Signal!$K$25:$L$31,2,0)</f>
        <v>Évaluation manquante</v>
      </c>
      <c r="G24" s="137" t="str">
        <f>VLOOKUP(G$4,Signal!$K$25:$L$31,2,0)</f>
        <v>Évaluation manquante</v>
      </c>
      <c r="H24" s="137" t="str">
        <f>VLOOKUP(H$4,Signal!$K$25:$L$31,2,0)</f>
        <v>Évaluation manquante</v>
      </c>
      <c r="I24" s="137" t="str">
        <f>VLOOKUP(I$4,Signal!$K$25:$L$31,2,0)</f>
        <v>Évaluation manquante</v>
      </c>
      <c r="J24" s="137" t="str">
        <f>VLOOKUP(J$4,Signal!$K$25:$L$31,2,0)</f>
        <v>Évaluation manquante</v>
      </c>
    </row>
    <row r="25" spans="1:10" s="138" customFormat="1" ht="15" customHeight="1" x14ac:dyDescent="0.2">
      <c r="A25" s="146"/>
      <c r="B25" s="168" t="s">
        <v>49</v>
      </c>
      <c r="C25" s="143">
        <v>1</v>
      </c>
      <c r="D25" s="137" t="str">
        <f>VLOOKUP(D$4,Signal!$K$32:$L$38,2,0)</f>
        <v>Évaluation manquante</v>
      </c>
      <c r="E25" s="137" t="str">
        <f>VLOOKUP(E$4,Signal!$K$32:$L$38,2,0)</f>
        <v>Évaluation manquante</v>
      </c>
      <c r="F25" s="137" t="str">
        <f>VLOOKUP(F$4,Signal!$K$32:$L$38,2,0)</f>
        <v>Évaluation manquante</v>
      </c>
      <c r="G25" s="137" t="str">
        <f>VLOOKUP(G$4,Signal!$K$32:$L$38,2,0)</f>
        <v>Évaluation manquante</v>
      </c>
      <c r="H25" s="137" t="str">
        <f>VLOOKUP(H$4,Signal!$K$32:$L$38,2,0)</f>
        <v>Évaluation manquante</v>
      </c>
      <c r="I25" s="137" t="str">
        <f>VLOOKUP(I$4,Signal!$K$32:$L$38,2,0)</f>
        <v>Évaluation manquante</v>
      </c>
      <c r="J25" s="137" t="str">
        <f>VLOOKUP(J$4,Signal!$K$32:$L$38,2,0)</f>
        <v>Évaluation manquante</v>
      </c>
    </row>
    <row r="26" spans="1:10" s="138" customFormat="1" ht="15" customHeight="1" x14ac:dyDescent="0.2">
      <c r="A26" s="146"/>
      <c r="B26" s="168" t="s">
        <v>50</v>
      </c>
      <c r="C26" s="143">
        <v>1</v>
      </c>
      <c r="D26" s="137" t="str">
        <f>VLOOKUP(D$4,Signal!$K$39:$L$45,2,0)</f>
        <v>Évaluation manquante</v>
      </c>
      <c r="E26" s="137" t="str">
        <f>VLOOKUP(E$4,Signal!$K$39:$L$45,2,0)</f>
        <v>Évaluation manquante</v>
      </c>
      <c r="F26" s="137" t="str">
        <f>VLOOKUP(F$4,Signal!$K$39:$L$45,2,0)</f>
        <v>Évaluation manquante</v>
      </c>
      <c r="G26" s="137" t="str">
        <f>VLOOKUP(G$4,Signal!$K$39:$L$45,2,0)</f>
        <v>Évaluation manquante</v>
      </c>
      <c r="H26" s="137" t="str">
        <f>VLOOKUP(H$4,Signal!$K$39:$L$45,2,0)</f>
        <v>Évaluation manquante</v>
      </c>
      <c r="I26" s="137" t="str">
        <f>VLOOKUP(I$4,Signal!$K$39:$L$45,2,0)</f>
        <v>Évaluation manquante</v>
      </c>
      <c r="J26" s="137" t="str">
        <f>VLOOKUP(J$4,Signal!$K$39:$L$45,2,0)</f>
        <v>Évaluation manquante</v>
      </c>
    </row>
    <row r="27" spans="1:10" s="138" customFormat="1" ht="15" customHeight="1" x14ac:dyDescent="0.2">
      <c r="A27" s="146"/>
      <c r="B27" s="168" t="s">
        <v>51</v>
      </c>
      <c r="C27" s="143">
        <v>1</v>
      </c>
      <c r="D27" s="137" t="str">
        <f>VLOOKUP(D$4,Signal!$K$46:$L$52,2,0)</f>
        <v>Évaluation manquante</v>
      </c>
      <c r="E27" s="137" t="str">
        <f>VLOOKUP(E$4,Signal!$K$46:$L$52,2,0)</f>
        <v>Évaluation manquante</v>
      </c>
      <c r="F27" s="137" t="str">
        <f>VLOOKUP(F$4,Signal!$K$46:$L$52,2,0)</f>
        <v>Évaluation manquante</v>
      </c>
      <c r="G27" s="137" t="str">
        <f>VLOOKUP(G$4,Signal!$K$46:$L$52,2,0)</f>
        <v>Évaluation manquante</v>
      </c>
      <c r="H27" s="137" t="str">
        <f>VLOOKUP(H$4,Signal!$K$46:$L$52,2,0)</f>
        <v>Évaluation manquante</v>
      </c>
      <c r="I27" s="137" t="str">
        <f>VLOOKUP(I$4,Signal!$K$46:$L$52,2,0)</f>
        <v>Évaluation manquante</v>
      </c>
      <c r="J27" s="137" t="str">
        <f>VLOOKUP(J$4,Signal!$K$46:$L$52,2,0)</f>
        <v>Évaluation manquante</v>
      </c>
    </row>
    <row r="28" spans="1:10" s="138" customFormat="1" ht="15" customHeight="1" x14ac:dyDescent="0.2">
      <c r="A28" s="146"/>
      <c r="B28" s="168" t="s">
        <v>52</v>
      </c>
      <c r="C28" s="143">
        <v>1</v>
      </c>
      <c r="D28" s="137" t="str">
        <f>VLOOKUP(D$4,Signal!$K$53:$L$59,2,0)</f>
        <v>Évaluation manquante</v>
      </c>
      <c r="E28" s="137" t="str">
        <f>VLOOKUP(E$4,Signal!$K$53:$L$59,2,0)</f>
        <v>Évaluation manquante</v>
      </c>
      <c r="F28" s="137" t="str">
        <f>VLOOKUP(F$4,Signal!$K$53:$L$59,2,0)</f>
        <v>Évaluation manquante</v>
      </c>
      <c r="G28" s="137" t="str">
        <f>VLOOKUP(G$4,Signal!$K$53:$L$59,2,0)</f>
        <v>Évaluation manquante</v>
      </c>
      <c r="H28" s="137" t="str">
        <f>VLOOKUP(H$4,Signal!$K$53:$L$59,2,0)</f>
        <v>Évaluation manquante</v>
      </c>
      <c r="I28" s="137" t="str">
        <f>VLOOKUP(I$4,Signal!$K$53:$L$59,2,0)</f>
        <v>Évaluation manquante</v>
      </c>
      <c r="J28" s="137" t="str">
        <f>VLOOKUP(J$4,Signal!$K$53:$L$59,2,0)</f>
        <v>Évaluation manquante</v>
      </c>
    </row>
    <row r="29" spans="1:10" s="138" customFormat="1" ht="15" customHeight="1" thickBot="1" x14ac:dyDescent="0.25">
      <c r="A29" s="147"/>
      <c r="B29" s="169" t="s">
        <v>53</v>
      </c>
      <c r="C29" s="144">
        <v>1</v>
      </c>
      <c r="D29" s="137" t="str">
        <f>VLOOKUP(D$4,Signal!$K$60:$L$66,2,0)</f>
        <v>Évaluation manquante</v>
      </c>
      <c r="E29" s="137" t="str">
        <f>VLOOKUP(E$4,Signal!$K$60:$L$66,2,0)</f>
        <v>Évaluation manquante</v>
      </c>
      <c r="F29" s="137" t="str">
        <f>VLOOKUP(F$4,Signal!$K$60:$L$66,2,0)</f>
        <v>Évaluation manquante</v>
      </c>
      <c r="G29" s="137" t="str">
        <f>VLOOKUP(G$4,Signal!$K$60:$L$66,2,0)</f>
        <v>Évaluation manquante</v>
      </c>
      <c r="H29" s="137" t="str">
        <f>VLOOKUP(H$4,Signal!$K$60:$L$66,2,0)</f>
        <v>Évaluation manquante</v>
      </c>
      <c r="I29" s="137" t="str">
        <f>VLOOKUP(I$4,Signal!$K$60:$L$66,2,0)</f>
        <v>Évaluation manquante</v>
      </c>
      <c r="J29" s="137" t="str">
        <f>VLOOKUP(J$4,Signal!$K$60:$L$66,2,0)</f>
        <v>Évaluation manquante</v>
      </c>
    </row>
    <row r="30" spans="1:10" s="126" customFormat="1" ht="25" customHeight="1" x14ac:dyDescent="0.2">
      <c r="A30" s="409" t="s">
        <v>143</v>
      </c>
      <c r="B30" s="407"/>
      <c r="C30" s="408"/>
      <c r="D30" s="135" t="str">
        <f xml:space="preserve">
IF( COUNTIF(D31:D41,"="&amp;Configuration!$A$8)&gt;0,
    Configuration!$A$8,
    IF(COUNTIF(D31:D41,"&lt;&gt;"&amp;Configuration!$A$9)&gt;0,
        SUMPRODUCT($C31:$C41*SUMIF(Configuration!$A$2:$A$7,D31:D41,Configuration!$B$2:$B$7))/SUMIF(D31:D41,"&lt;&gt;"&amp;Configuration!$A$9,$C31:$C41),
        Configuration!$A$9)
)</f>
        <v>Évaluation manquante</v>
      </c>
      <c r="E30" s="135" t="str">
        <f xml:space="preserve">
IF( COUNTIF(E31:E41,"="&amp;Configuration!$A$8)&gt;0,
    Configuration!$A$8,
    IF(COUNTIF(E31:E41,"&lt;&gt;"&amp;Configuration!$A$9)&gt;0,
        SUMPRODUCT($C31:$C41*SUMIF(Configuration!$A$2:$A$7,E31:E41,Configuration!$B$2:$B$7))/SUMIF(E31:E41,"&lt;&gt;"&amp;Configuration!$A$9,$C31:$C41),
        Configuration!$A$9)
)</f>
        <v>Évaluation manquante</v>
      </c>
      <c r="F30" s="135" t="str">
        <f xml:space="preserve">
IF( COUNTIF(F31:F41,"="&amp;Configuration!$A$8)&gt;0,
    Configuration!$A$8,
    IF(COUNTIF(F31:F41,"&lt;&gt;"&amp;Configuration!$A$9)&gt;0,
        SUMPRODUCT($C31:$C41*SUMIF(Configuration!$A$2:$A$7,F31:F41,Configuration!$B$2:$B$7))/SUMIF(F31:F41,"&lt;&gt;"&amp;Configuration!$A$9,$C31:$C41),
        Configuration!$A$9)
)</f>
        <v>Évaluation manquante</v>
      </c>
      <c r="G30" s="135" t="str">
        <f xml:space="preserve">
IF( COUNTIF(G31:G41,"="&amp;Configuration!$A$8)&gt;0,
    Configuration!$A$8,
    IF(COUNTIF(G31:G41,"&lt;&gt;"&amp;Configuration!$A$9)&gt;0,
        SUMPRODUCT($C31:$C41*SUMIF(Configuration!$A$2:$A$7,G31:G41,Configuration!$B$2:$B$7))/SUMIF(G31:G41,"&lt;&gt;"&amp;Configuration!$A$9,$C31:$C41),
        Configuration!$A$9)
)</f>
        <v>Évaluation manquante</v>
      </c>
      <c r="H30" s="135" t="str">
        <f xml:space="preserve">
IF( COUNTIF(H31:H41,"="&amp;Configuration!$A$8)&gt;0,
    Configuration!$A$8,
    IF(COUNTIF(H31:H41,"&lt;&gt;"&amp;Configuration!$A$9)&gt;0,
        SUMPRODUCT($C31:$C41*SUMIF(Configuration!$A$2:$A$7,H31:H41,Configuration!$B$2:$B$7))/SUMIF(H31:H41,"&lt;&gt;"&amp;Configuration!$A$9,$C31:$C41),
        Configuration!$A$9)
)</f>
        <v>Évaluation manquante</v>
      </c>
      <c r="I30" s="135" t="str">
        <f xml:space="preserve">
IF( COUNTIF(I31:I41,"="&amp;Configuration!$A$8)&gt;0,
    Configuration!$A$8,
    IF(COUNTIF(I31:I41,"&lt;&gt;"&amp;Configuration!$A$9)&gt;0,
        SUMPRODUCT($C31:$C41*SUMIF(Configuration!$A$2:$A$7,I31:I41,Configuration!$B$2:$B$7))/SUMIF(I31:I41,"&lt;&gt;"&amp;Configuration!$A$9,$C31:$C41),
        Configuration!$A$9)
)</f>
        <v>Évaluation manquante</v>
      </c>
      <c r="J30" s="135" t="str">
        <f xml:space="preserve">
IF( COUNTIF(J31:J41,"="&amp;Configuration!$A$8)&gt;0,
    Configuration!$A$8,
    IF(COUNTIF(J31:J41,"&lt;&gt;"&amp;Configuration!$A$9)&gt;0,
        SUMPRODUCT($C31:$C41*SUMIF(Configuration!$A$2:$A$7,J31:J41,Configuration!$B$2:$B$7))/SUMIF(J31:J41,"&lt;&gt;"&amp;Configuration!$A$9,$C31:$C41),
        Configuration!$A$9)
)</f>
        <v>Évaluation manquante</v>
      </c>
    </row>
    <row r="31" spans="1:10" s="138" customFormat="1" ht="15" customHeight="1" x14ac:dyDescent="0.2">
      <c r="A31" s="410"/>
      <c r="B31" s="163" t="s">
        <v>18</v>
      </c>
      <c r="C31" s="161">
        <v>1</v>
      </c>
      <c r="D31" s="162" t="str">
        <f>VLOOKUP(D$4,'Générales I-T'!$K$5:$L$11,2,0)</f>
        <v>Attendu</v>
      </c>
      <c r="E31" s="162" t="str">
        <f>VLOOKUP(E$4,'Générales I-T'!$K$5:$L$11,2,0)</f>
        <v>Attendu</v>
      </c>
      <c r="F31" s="162" t="str">
        <f>VLOOKUP(F$4,'Générales I-T'!$K$5:$L$11,2,0)</f>
        <v>Évaluation manquante</v>
      </c>
      <c r="G31" s="162" t="str">
        <f>VLOOKUP(G$4,'Générales I-T'!$K$5:$L$11,2,0)</f>
        <v>Attendu</v>
      </c>
      <c r="H31" s="162" t="str">
        <f>VLOOKUP(H$4,'Générales I-T'!$K$5:$L$11,2,0)</f>
        <v>Attendu</v>
      </c>
      <c r="I31" s="162" t="str">
        <f>VLOOKUP(I$4,'Générales I-T'!$K$5:$L$11,2,0)</f>
        <v>Évaluation manquante</v>
      </c>
      <c r="J31" s="162" t="str">
        <f>VLOOKUP(J$4,'Générales I-T'!$K$5:$L$11,2,0)</f>
        <v>Évaluation manquante</v>
      </c>
    </row>
    <row r="32" spans="1:10" s="138" customFormat="1" ht="15" customHeight="1" x14ac:dyDescent="0.2">
      <c r="A32" s="411"/>
      <c r="B32" s="164" t="s">
        <v>8</v>
      </c>
      <c r="C32" s="139">
        <v>1</v>
      </c>
      <c r="D32" s="140" t="str">
        <f>VLOOKUP(D$4,'Générales I-T'!$K$12:$L$18,2,0)</f>
        <v>Proche</v>
      </c>
      <c r="E32" s="140" t="str">
        <f>VLOOKUP(E$4,'Générales I-T'!$K$12:$L$18,2,0)</f>
        <v>Évaluation manquante</v>
      </c>
      <c r="F32" s="140" t="str">
        <f>VLOOKUP(F$4,'Générales I-T'!$K$12:$L$18,2,0)</f>
        <v>Proche</v>
      </c>
      <c r="G32" s="140" t="str">
        <f>VLOOKUP(G$4,'Générales I-T'!$K$12:$L$18,2,0)</f>
        <v>Très proche</v>
      </c>
      <c r="H32" s="140" t="str">
        <f>VLOOKUP(H$4,'Générales I-T'!$K$12:$L$18,2,0)</f>
        <v>Loin</v>
      </c>
      <c r="I32" s="140" t="str">
        <f>VLOOKUP(I$4,'Générales I-T'!$K$12:$L$18,2,0)</f>
        <v>Évaluation manquante</v>
      </c>
      <c r="J32" s="140" t="str">
        <f>VLOOKUP(J$4,'Générales I-T'!$K$12:$L$18,2,0)</f>
        <v>Évaluation manquante</v>
      </c>
    </row>
    <row r="33" spans="1:10" s="138" customFormat="1" ht="15" customHeight="1" x14ac:dyDescent="0.2">
      <c r="A33" s="411"/>
      <c r="B33" s="165" t="s">
        <v>13</v>
      </c>
      <c r="C33" s="136">
        <v>1</v>
      </c>
      <c r="D33" s="137" t="str">
        <f>VLOOKUP(D$4,'Générales I-T'!$K$20:$L$26,2,0)</f>
        <v>Attendu</v>
      </c>
      <c r="E33" s="137" t="str">
        <f>VLOOKUP(E$4,'Générales I-T'!$K$20:$L$26,2,0)</f>
        <v>Attendu</v>
      </c>
      <c r="F33" s="137" t="str">
        <f>VLOOKUP(F$4,'Générales I-T'!$K$20:$L$26,2,0)</f>
        <v>Attendu</v>
      </c>
      <c r="G33" s="137" t="str">
        <f>VLOOKUP(G$4,'Générales I-T'!$K$20:$L$26,2,0)</f>
        <v>Attendu</v>
      </c>
      <c r="H33" s="137" t="str">
        <f>VLOOKUP(H$4,'Générales I-T'!$K$20:$L$26,2,0)</f>
        <v>Attendu</v>
      </c>
      <c r="I33" s="137" t="str">
        <f>VLOOKUP(I$4,'Générales I-T'!$K$20:$L$26,2,0)</f>
        <v>Évaluation manquante</v>
      </c>
      <c r="J33" s="137" t="str">
        <f>VLOOKUP(J$4,'Générales I-T'!$K$20:$L$26,2,0)</f>
        <v>Évaluation manquante</v>
      </c>
    </row>
    <row r="34" spans="1:10" s="138" customFormat="1" ht="15" customHeight="1" x14ac:dyDescent="0.2">
      <c r="A34" s="411"/>
      <c r="B34" s="164" t="s">
        <v>6</v>
      </c>
      <c r="C34" s="139">
        <v>1</v>
      </c>
      <c r="D34" s="140" t="str">
        <f>VLOOKUP(D$4,'Générales I-T'!$K$27:$L$33,2,0)</f>
        <v>Très proche</v>
      </c>
      <c r="E34" s="140" t="str">
        <f>VLOOKUP(E$4,'Générales I-T'!$K$27:$L$33,2,0)</f>
        <v>Très proche</v>
      </c>
      <c r="F34" s="140" t="str">
        <f>VLOOKUP(F$4,'Générales I-T'!$K$27:$L$33,2,0)</f>
        <v>Très proche</v>
      </c>
      <c r="G34" s="140" t="str">
        <f>VLOOKUP(G$4,'Générales I-T'!$K$27:$L$33,2,0)</f>
        <v>Très proche</v>
      </c>
      <c r="H34" s="140" t="str">
        <f>VLOOKUP(H$4,'Générales I-T'!$K$27:$L$33,2,0)</f>
        <v>Très proche</v>
      </c>
      <c r="I34" s="140" t="str">
        <f>VLOOKUP(I$4,'Générales I-T'!$K$27:$L$33,2,0)</f>
        <v>Évaluation manquante</v>
      </c>
      <c r="J34" s="140" t="str">
        <f>VLOOKUP(J$4,'Générales I-T'!$K$27:$L$33,2,0)</f>
        <v>Évaluation manquante</v>
      </c>
    </row>
    <row r="35" spans="1:10" s="138" customFormat="1" ht="15" customHeight="1" x14ac:dyDescent="0.2">
      <c r="A35" s="411"/>
      <c r="B35" s="165" t="s">
        <v>25</v>
      </c>
      <c r="C35" s="136">
        <v>1</v>
      </c>
      <c r="D35" s="137" t="str">
        <f>VLOOKUP(D$4,'Générales I-T'!$K$35:$L$41,2,0)</f>
        <v>Attendu</v>
      </c>
      <c r="E35" s="137" t="str">
        <f>VLOOKUP(E$4,'Générales I-T'!$K$35:$L$41,2,0)</f>
        <v>Attendu</v>
      </c>
      <c r="F35" s="137" t="str">
        <f>VLOOKUP(F$4,'Générales I-T'!$K$35:$L$41,2,0)</f>
        <v>Attendu</v>
      </c>
      <c r="G35" s="137" t="str">
        <f>VLOOKUP(G$4,'Générales I-T'!$K$35:$L$41,2,0)</f>
        <v>Attendu</v>
      </c>
      <c r="H35" s="137" t="str">
        <f>VLOOKUP(H$4,'Générales I-T'!$K$35:$L$41,2,0)</f>
        <v>Attendu</v>
      </c>
      <c r="I35" s="137" t="str">
        <f>VLOOKUP(I$4,'Générales I-T'!$K$35:$L$41,2,0)</f>
        <v>Évaluation manquante</v>
      </c>
      <c r="J35" s="137" t="str">
        <f>VLOOKUP(J$4,'Générales I-T'!$K$35:$L$41,2,0)</f>
        <v>Évaluation manquante</v>
      </c>
    </row>
    <row r="36" spans="1:10" s="138" customFormat="1" ht="15" customHeight="1" x14ac:dyDescent="0.2">
      <c r="A36" s="411"/>
      <c r="B36" s="165" t="s">
        <v>26</v>
      </c>
      <c r="C36" s="136">
        <v>1</v>
      </c>
      <c r="D36" s="137" t="str">
        <f>VLOOKUP(D$4,'Générales I-T'!$K$42:$L$48,2,0)</f>
        <v>Attendu</v>
      </c>
      <c r="E36" s="137" t="str">
        <f>VLOOKUP(E$4,'Générales I-T'!$K$42:$L$48,2,0)</f>
        <v>Attendu</v>
      </c>
      <c r="F36" s="137" t="str">
        <f>VLOOKUP(F$4,'Générales I-T'!$K$42:$L$48,2,0)</f>
        <v>Attendu</v>
      </c>
      <c r="G36" s="137" t="str">
        <f>VLOOKUP(G$4,'Générales I-T'!$K$42:$L$48,2,0)</f>
        <v>Attendu</v>
      </c>
      <c r="H36" s="137" t="str">
        <f>VLOOKUP(H$4,'Générales I-T'!$K$42:$L$48,2,0)</f>
        <v>Attendu</v>
      </c>
      <c r="I36" s="137" t="str">
        <f>VLOOKUP(I$4,'Générales I-T'!$K$42:$L$48,2,0)</f>
        <v>Évaluation manquante</v>
      </c>
      <c r="J36" s="137" t="str">
        <f>VLOOKUP(J$4,'Générales I-T'!$K$42:$L$48,2,0)</f>
        <v>Évaluation manquante</v>
      </c>
    </row>
    <row r="37" spans="1:10" s="138" customFormat="1" ht="15" customHeight="1" x14ac:dyDescent="0.2">
      <c r="A37" s="411"/>
      <c r="B37" s="165" t="s">
        <v>27</v>
      </c>
      <c r="C37" s="136">
        <v>1</v>
      </c>
      <c r="D37" s="137" t="str">
        <f>VLOOKUP(D$4,'Générales I-T'!$K$49:$L$55,2,0)</f>
        <v>Loin</v>
      </c>
      <c r="E37" s="137" t="str">
        <f>VLOOKUP(E$4,'Générales I-T'!$K$49:$L$55,2,0)</f>
        <v>Loin</v>
      </c>
      <c r="F37" s="137" t="str">
        <f>VLOOKUP(F$4,'Générales I-T'!$K$49:$L$55,2,0)</f>
        <v>Loin</v>
      </c>
      <c r="G37" s="137" t="str">
        <f>VLOOKUP(G$4,'Générales I-T'!$K$49:$L$55,2,0)</f>
        <v>Loin</v>
      </c>
      <c r="H37" s="137" t="str">
        <f>VLOOKUP(H$4,'Générales I-T'!$K$49:$L$55,2,0)</f>
        <v>Loin</v>
      </c>
      <c r="I37" s="137" t="str">
        <f>VLOOKUP(I$4,'Générales I-T'!$K$49:$L$55,2,0)</f>
        <v>Évaluation manquante</v>
      </c>
      <c r="J37" s="137" t="str">
        <f>VLOOKUP(J$4,'Générales I-T'!$K$49:$L$55,2,0)</f>
        <v>Évaluation manquante</v>
      </c>
    </row>
    <row r="38" spans="1:10" s="138" customFormat="1" ht="15" customHeight="1" x14ac:dyDescent="0.2">
      <c r="A38" s="411"/>
      <c r="B38" s="164" t="s">
        <v>163</v>
      </c>
      <c r="C38" s="139">
        <v>1</v>
      </c>
      <c r="D38" s="140" t="str">
        <f>VLOOKUP(D$4,'Générales I-T'!$K$56:$L$62,2,0)</f>
        <v>Évaluation manquante</v>
      </c>
      <c r="E38" s="140" t="str">
        <f>VLOOKUP(E$4,'Générales I-T'!$K$56:$L$62,2,0)</f>
        <v>Évaluation manquante</v>
      </c>
      <c r="F38" s="140" t="str">
        <f>VLOOKUP(F$4,'Générales I-T'!$K$56:$L$62,2,0)</f>
        <v>Évaluation manquante</v>
      </c>
      <c r="G38" s="140" t="str">
        <f>VLOOKUP(G$4,'Générales I-T'!$K$56:$L$62,2,0)</f>
        <v>Évaluation manquante</v>
      </c>
      <c r="H38" s="140" t="str">
        <f>VLOOKUP(H$4,'Générales I-T'!$K$56:$L$62,2,0)</f>
        <v>Évaluation manquante</v>
      </c>
      <c r="I38" s="140" t="str">
        <f>VLOOKUP(I$4,'Générales I-T'!$K$56:$L$62,2,0)</f>
        <v>Évaluation manquante</v>
      </c>
      <c r="J38" s="140" t="str">
        <f>VLOOKUP(J$4,'Générales I-T'!$K$56:$L$62,2,0)</f>
        <v>Évaluation manquante</v>
      </c>
    </row>
    <row r="39" spans="1:10" s="138" customFormat="1" ht="15" customHeight="1" x14ac:dyDescent="0.2">
      <c r="A39" s="411"/>
      <c r="B39" s="165" t="s">
        <v>168</v>
      </c>
      <c r="C39" s="136">
        <v>1</v>
      </c>
      <c r="D39" s="137" t="str">
        <f>VLOOKUP(D$4,'Générales I-T'!$K$64:$L$70,2,0)</f>
        <v>Loin</v>
      </c>
      <c r="E39" s="137" t="str">
        <f>VLOOKUP(E$4,'Générales I-T'!$K$64:$L$70,2,0)</f>
        <v>Loin</v>
      </c>
      <c r="F39" s="137" t="str">
        <f>VLOOKUP(F$4,'Générales I-T'!$K$64:$L$70,2,0)</f>
        <v>Loin</v>
      </c>
      <c r="G39" s="137" t="str">
        <f>VLOOKUP(G$4,'Générales I-T'!$K$64:$L$70,2,0)</f>
        <v>Loin</v>
      </c>
      <c r="H39" s="137" t="str">
        <f>VLOOKUP(H$4,'Générales I-T'!$K$64:$L$70,2,0)</f>
        <v>Loin</v>
      </c>
      <c r="I39" s="137" t="str">
        <f>VLOOKUP(I$4,'Générales I-T'!$K$64:$L$70,2,0)</f>
        <v>Évaluation manquante</v>
      </c>
      <c r="J39" s="137" t="str">
        <f>VLOOKUP(J$4,'Générales I-T'!$K$64:$L$70,2,0)</f>
        <v>Évaluation manquante</v>
      </c>
    </row>
    <row r="40" spans="1:10" s="138" customFormat="1" ht="15" customHeight="1" x14ac:dyDescent="0.2">
      <c r="A40" s="411"/>
      <c r="B40" s="165" t="s">
        <v>9</v>
      </c>
      <c r="C40" s="136">
        <v>1</v>
      </c>
      <c r="D40" s="137" t="str">
        <f>VLOOKUP(D$4,'Générales I-T'!$K$71:$L$77,2,0)</f>
        <v>Loin</v>
      </c>
      <c r="E40" s="137" t="str">
        <f>VLOOKUP(E$4,'Générales I-T'!$K$71:$L$77,2,0)</f>
        <v>Loin</v>
      </c>
      <c r="F40" s="137" t="str">
        <f>VLOOKUP(F$4,'Générales I-T'!$K$71:$L$77,2,0)</f>
        <v>Loin</v>
      </c>
      <c r="G40" s="137" t="str">
        <f>VLOOKUP(G$4,'Générales I-T'!$K$71:$L$77,2,0)</f>
        <v>Loin</v>
      </c>
      <c r="H40" s="137" t="str">
        <f>VLOOKUP(H$4,'Générales I-T'!$K$71:$L$77,2,0)</f>
        <v>Loin</v>
      </c>
      <c r="I40" s="137" t="str">
        <f>VLOOKUP(I$4,'Générales I-T'!$K$71:$L$77,2,0)</f>
        <v>Évaluation manquante</v>
      </c>
      <c r="J40" s="137" t="str">
        <f>VLOOKUP(J$4,'Générales I-T'!$K$71:$L$77,2,0)</f>
        <v>Évaluation manquante</v>
      </c>
    </row>
    <row r="41" spans="1:10" s="138" customFormat="1" ht="15" customHeight="1" thickBot="1" x14ac:dyDescent="0.25">
      <c r="A41" s="411"/>
      <c r="B41" s="164" t="s">
        <v>28</v>
      </c>
      <c r="C41" s="139">
        <v>1</v>
      </c>
      <c r="D41" s="140" t="str">
        <f>VLOOKUP(D$4,'Générales I-T'!$K$78:$L$84,2,0)</f>
        <v>Évaluation manquante</v>
      </c>
      <c r="E41" s="140" t="str">
        <f>VLOOKUP(E$4,'Générales I-T'!$K$78:$L$84,2,0)</f>
        <v>Évaluation manquante</v>
      </c>
      <c r="F41" s="140" t="str">
        <f>VLOOKUP(F$4,'Générales I-T'!$K$78:$L$84,2,0)</f>
        <v>Évaluation manquante</v>
      </c>
      <c r="G41" s="140" t="str">
        <f>VLOOKUP(G$4,'Générales I-T'!$K$78:$L$84,2,0)</f>
        <v>Évaluation manquante</v>
      </c>
      <c r="H41" s="140" t="str">
        <f>VLOOKUP(H$4,'Générales I-T'!$K$78:$L$84,2,0)</f>
        <v>Évaluation manquante</v>
      </c>
      <c r="I41" s="140" t="str">
        <f>VLOOKUP(I$4,'Générales I-T'!$K$78:$L$84,2,0)</f>
        <v>Évaluation manquante</v>
      </c>
      <c r="J41" s="140" t="str">
        <f>VLOOKUP(J$4,'Générales I-T'!$K$78:$L$84,2,0)</f>
        <v>Évaluation manquante</v>
      </c>
    </row>
    <row r="42" spans="1:10" s="126" customFormat="1" ht="25" customHeight="1" x14ac:dyDescent="0.2">
      <c r="A42" s="400" t="s">
        <v>23</v>
      </c>
      <c r="B42" s="401"/>
      <c r="C42" s="402"/>
      <c r="D42" s="148" t="str">
        <f xml:space="preserve">
IF( COUNTIF(D43:D55,"="&amp;Configuration!$A$8)&gt;0,
    Configuration!$A$8,
    IF(COUNTIF(D43:D55,"&lt;&gt;"&amp;Configuration!$A$9)&gt;0,
        SUMPRODUCT($C43:$C55*SUMIF(Configuration!$A$2:$A$7,D43:D55,Configuration!$B$2:$B$7))/SUMIF(D43:D55,"&lt;&gt;"&amp;Configuration!$A$9,$C43:$C55),
        Configuration!$A$9)
)</f>
        <v>Évaluation manquante</v>
      </c>
      <c r="E42" s="148" t="str">
        <f xml:space="preserve">
IF( COUNTIF(E43:E55,"="&amp;Configuration!$A$8)&gt;0,
    Configuration!$A$8,
    IF(COUNTIF(E43:E55,"&lt;&gt;"&amp;Configuration!$A$9)&gt;0,
        SUMPRODUCT($C43:$C55*SUMIF(Configuration!$A$2:$A$7,E43:E55,Configuration!$B$2:$B$7))/SUMIF(E43:E55,"&lt;&gt;"&amp;Configuration!$A$9,$C43:$C55),
        Configuration!$A$9)
)</f>
        <v>Évaluation manquante</v>
      </c>
      <c r="F42" s="148" t="str">
        <f xml:space="preserve">
IF( COUNTIF(F43:F55,"="&amp;Configuration!$A$8)&gt;0,
    Configuration!$A$8,
    IF(COUNTIF(F43:F55,"&lt;&gt;"&amp;Configuration!$A$9)&gt;0,
        SUMPRODUCT($C43:$C55*SUMIF(Configuration!$A$2:$A$7,F43:F55,Configuration!$B$2:$B$7))/SUMIF(F43:F55,"&lt;&gt;"&amp;Configuration!$A$9,$C43:$C55),
        Configuration!$A$9)
)</f>
        <v>Évaluation manquante</v>
      </c>
      <c r="G42" s="148" t="str">
        <f xml:space="preserve">
IF( COUNTIF(G43:G55,"="&amp;Configuration!$A$8)&gt;0,
    Configuration!$A$8,
    IF(COUNTIF(G43:G55,"&lt;&gt;"&amp;Configuration!$A$9)&gt;0,
        SUMPRODUCT($C43:$C55*SUMIF(Configuration!$A$2:$A$7,G43:G55,Configuration!$B$2:$B$7))/SUMIF(G43:G55,"&lt;&gt;"&amp;Configuration!$A$9,$C43:$C55),
        Configuration!$A$9)
)</f>
        <v>Évaluation manquante</v>
      </c>
      <c r="H42" s="148" t="str">
        <f xml:space="preserve">
IF( COUNTIF(H43:H55,"="&amp;Configuration!$A$8)&gt;0,
    Configuration!$A$8,
    IF(COUNTIF(H43:H55,"&lt;&gt;"&amp;Configuration!$A$9)&gt;0,
        SUMPRODUCT($C43:$C55*SUMIF(Configuration!$A$2:$A$7,H43:H55,Configuration!$B$2:$B$7))/SUMIF(H43:H55,"&lt;&gt;"&amp;Configuration!$A$9,$C43:$C55),
        Configuration!$A$9)
)</f>
        <v>Évaluation manquante</v>
      </c>
      <c r="I42" s="148" t="str">
        <f xml:space="preserve">
IF( COUNTIF(I43:I55,"="&amp;Configuration!$A$8)&gt;0,
    Configuration!$A$8,
    IF(COUNTIF(I43:I55,"&lt;&gt;"&amp;Configuration!$A$9)&gt;0,
        SUMPRODUCT($C43:$C55*SUMIF(Configuration!$A$2:$A$7,I43:I55,Configuration!$B$2:$B$7))/SUMIF(I43:I55,"&lt;&gt;"&amp;Configuration!$A$9,$C43:$C55),
        Configuration!$A$9)
)</f>
        <v>Évaluation manquante</v>
      </c>
      <c r="J42" s="148" t="str">
        <f xml:space="preserve">
IF( COUNTIF(J43:J55,"="&amp;Configuration!$A$8)&gt;0,
    Configuration!$A$8,
    IF(COUNTIF(J43:J55,"&lt;&gt;"&amp;Configuration!$A$9)&gt;0,
        SUMPRODUCT($C43:$C55*SUMIF(Configuration!$A$2:$A$7,J43:J55,Configuration!$B$2:$B$7))/SUMIF(J43:J55,"&lt;&gt;"&amp;Configuration!$A$9,$C43:$C55),
        Configuration!$A$9)
)</f>
        <v>Évaluation manquante</v>
      </c>
    </row>
    <row r="43" spans="1:10" s="138" customFormat="1" ht="15" customHeight="1" x14ac:dyDescent="0.2">
      <c r="A43" s="149"/>
      <c r="B43" s="170" t="s">
        <v>29</v>
      </c>
      <c r="C43" s="143">
        <v>2</v>
      </c>
      <c r="D43" s="137" t="str">
        <f>VLOOKUP(D$4,Informatique!$K$4:$L$10,2,0)</f>
        <v>Attendu</v>
      </c>
      <c r="E43" s="137" t="str">
        <f>VLOOKUP(E$4,Informatique!$K$4:$L$10,2,0)</f>
        <v>Attendu</v>
      </c>
      <c r="F43" s="137" t="str">
        <f>VLOOKUP(F$4,Informatique!$K$4:$L$10,2,0)</f>
        <v>Attendu</v>
      </c>
      <c r="G43" s="137" t="str">
        <f>VLOOKUP(G$4,Informatique!$K$4:$L$10,2,0)</f>
        <v>Attendu</v>
      </c>
      <c r="H43" s="137" t="str">
        <f>VLOOKUP(H$4,Informatique!$K$4:$L$10,2,0)</f>
        <v>Attendu</v>
      </c>
      <c r="I43" s="137" t="str">
        <f>VLOOKUP(I$4,Informatique!$K$4:$L$10,2,0)</f>
        <v>Évaluation manquante</v>
      </c>
      <c r="J43" s="137" t="str">
        <f>VLOOKUP(J$4,Informatique!$K$4:$L$10,2,0)</f>
        <v>Évaluation manquante</v>
      </c>
    </row>
    <row r="44" spans="1:10" s="138" customFormat="1" ht="15" customHeight="1" x14ac:dyDescent="0.2">
      <c r="A44" s="149"/>
      <c r="B44" s="170" t="s">
        <v>30</v>
      </c>
      <c r="C44" s="143">
        <v>1</v>
      </c>
      <c r="D44" s="137" t="str">
        <f>VLOOKUP(D$4,Informatique!$K$11:$L$17,2,0)</f>
        <v>Évaluation manquante</v>
      </c>
      <c r="E44" s="137" t="str">
        <f>VLOOKUP(E$4,Informatique!$K$11:$L$17,2,0)</f>
        <v>Évaluation manquante</v>
      </c>
      <c r="F44" s="137" t="str">
        <f>VLOOKUP(F$4,Informatique!$K$11:$L$17,2,0)</f>
        <v>Évaluation manquante</v>
      </c>
      <c r="G44" s="137" t="str">
        <f>VLOOKUP(G$4,Informatique!$K$11:$L$17,2,0)</f>
        <v>Évaluation manquante</v>
      </c>
      <c r="H44" s="137" t="str">
        <f>VLOOKUP(H$4,Informatique!$K$11:$L$17,2,0)</f>
        <v>Évaluation manquante</v>
      </c>
      <c r="I44" s="137" t="str">
        <f>VLOOKUP(I$4,Informatique!$K$11:$L$17,2,0)</f>
        <v>Évaluation manquante</v>
      </c>
      <c r="J44" s="137" t="str">
        <f>VLOOKUP(J$4,Informatique!$K$11:$L$17,2,0)</f>
        <v>Évaluation manquante</v>
      </c>
    </row>
    <row r="45" spans="1:10" s="138" customFormat="1" ht="15" customHeight="1" x14ac:dyDescent="0.2">
      <c r="A45" s="149"/>
      <c r="B45" s="170" t="s">
        <v>40</v>
      </c>
      <c r="C45" s="143">
        <v>2</v>
      </c>
      <c r="D45" s="137" t="str">
        <f>VLOOKUP(D$4,Informatique!$K$18:$L$24,2,0)</f>
        <v>Proche</v>
      </c>
      <c r="E45" s="137" t="str">
        <f>VLOOKUP(E$4,Informatique!$K$18:$L$24,2,0)</f>
        <v>Proche</v>
      </c>
      <c r="F45" s="137" t="str">
        <f>VLOOKUP(F$4,Informatique!$K$18:$L$24,2,0)</f>
        <v>Proche</v>
      </c>
      <c r="G45" s="137" t="str">
        <f>VLOOKUP(G$4,Informatique!$K$18:$L$24,2,0)</f>
        <v>Proche</v>
      </c>
      <c r="H45" s="137" t="str">
        <f>VLOOKUP(H$4,Informatique!$K$18:$L$24,2,0)</f>
        <v>Proche</v>
      </c>
      <c r="I45" s="137" t="str">
        <f>VLOOKUP(I$4,Informatique!$K$18:$L$24,2,0)</f>
        <v>Évaluation manquante</v>
      </c>
      <c r="J45" s="137" t="str">
        <f>VLOOKUP(J$4,Informatique!$K$18:$L$24,2,0)</f>
        <v>Évaluation manquante</v>
      </c>
    </row>
    <row r="46" spans="1:10" s="138" customFormat="1" ht="15" customHeight="1" x14ac:dyDescent="0.2">
      <c r="A46" s="149"/>
      <c r="B46" s="170" t="s">
        <v>19</v>
      </c>
      <c r="C46" s="143">
        <v>2</v>
      </c>
      <c r="D46" s="137" t="str">
        <f>VLOOKUP(D$4,Informatique!$K$25:$L$31,2,0)</f>
        <v>Très proche</v>
      </c>
      <c r="E46" s="137" t="str">
        <f>VLOOKUP(E$4,Informatique!$K$25:$L$31,2,0)</f>
        <v>Loin</v>
      </c>
      <c r="F46" s="137" t="str">
        <f>VLOOKUP(F$4,Informatique!$K$25:$L$31,2,0)</f>
        <v>Proche</v>
      </c>
      <c r="G46" s="137" t="str">
        <f>VLOOKUP(G$4,Informatique!$K$25:$L$31,2,0)</f>
        <v>Attendu</v>
      </c>
      <c r="H46" s="137" t="str">
        <f>VLOOKUP(H$4,Informatique!$K$25:$L$31,2,0)</f>
        <v>Proche</v>
      </c>
      <c r="I46" s="137" t="str">
        <f>VLOOKUP(I$4,Informatique!$K$25:$L$31,2,0)</f>
        <v>Évaluation manquante</v>
      </c>
      <c r="J46" s="137" t="str">
        <f>VLOOKUP(J$4,Informatique!$K$25:$L$31,2,0)</f>
        <v>Évaluation manquante</v>
      </c>
    </row>
    <row r="47" spans="1:10" s="138" customFormat="1" ht="15" customHeight="1" x14ac:dyDescent="0.2">
      <c r="A47" s="149"/>
      <c r="B47" s="170" t="s">
        <v>31</v>
      </c>
      <c r="C47" s="143">
        <v>2</v>
      </c>
      <c r="D47" s="137" t="str">
        <f>VLOOKUP(D$4,Informatique!$K$32:$L$38,2,0)</f>
        <v>Évaluation manquante</v>
      </c>
      <c r="E47" s="137" t="str">
        <f>VLOOKUP(E$4,Informatique!$K$32:$L$38,2,0)</f>
        <v>Évaluation manquante</v>
      </c>
      <c r="F47" s="137" t="str">
        <f>VLOOKUP(F$4,Informatique!$K$32:$L$38,2,0)</f>
        <v>Évaluation manquante</v>
      </c>
      <c r="G47" s="137" t="str">
        <f>VLOOKUP(G$4,Informatique!$K$32:$L$38,2,0)</f>
        <v>Évaluation manquante</v>
      </c>
      <c r="H47" s="137" t="str">
        <f>VLOOKUP(H$4,Informatique!$K$32:$L$38,2,0)</f>
        <v>Évaluation manquante</v>
      </c>
      <c r="I47" s="137" t="str">
        <f>VLOOKUP(I$4,Informatique!$K$32:$L$38,2,0)</f>
        <v>Évaluation manquante</v>
      </c>
      <c r="J47" s="137" t="str">
        <f>VLOOKUP(J$4,Informatique!$K$32:$L$38,2,0)</f>
        <v>Évaluation manquante</v>
      </c>
    </row>
    <row r="48" spans="1:10" s="138" customFormat="1" ht="15" customHeight="1" x14ac:dyDescent="0.2">
      <c r="A48" s="149"/>
      <c r="B48" s="170" t="s">
        <v>32</v>
      </c>
      <c r="C48" s="143">
        <v>3</v>
      </c>
      <c r="D48" s="137" t="str">
        <f>VLOOKUP(D$4,Informatique!$K$39:$L$45,2,0)</f>
        <v>Évaluation manquante</v>
      </c>
      <c r="E48" s="137" t="str">
        <f>VLOOKUP(E$4,Informatique!$K$39:$L$45,2,0)</f>
        <v>Évaluation manquante</v>
      </c>
      <c r="F48" s="137" t="str">
        <f>VLOOKUP(F$4,Informatique!$K$39:$L$45,2,0)</f>
        <v>Évaluation manquante</v>
      </c>
      <c r="G48" s="137" t="str">
        <f>VLOOKUP(G$4,Informatique!$K$39:$L$45,2,0)</f>
        <v>Évaluation manquante</v>
      </c>
      <c r="H48" s="137" t="str">
        <f>VLOOKUP(H$4,Informatique!$K$39:$L$45,2,0)</f>
        <v>Évaluation manquante</v>
      </c>
      <c r="I48" s="137" t="str">
        <f>VLOOKUP(I$4,Informatique!$K$39:$L$45,2,0)</f>
        <v>Évaluation manquante</v>
      </c>
      <c r="J48" s="137" t="str">
        <f>VLOOKUP(J$4,Informatique!$K$39:$L$45,2,0)</f>
        <v>Évaluation manquante</v>
      </c>
    </row>
    <row r="49" spans="1:10" s="138" customFormat="1" ht="15" customHeight="1" x14ac:dyDescent="0.2">
      <c r="A49" s="149"/>
      <c r="B49" s="170" t="s">
        <v>33</v>
      </c>
      <c r="C49" s="143">
        <v>3</v>
      </c>
      <c r="D49" s="137" t="str">
        <f>VLOOKUP(D$4,Informatique!$K$46:$L$52,2,0)</f>
        <v>Évaluation manquante</v>
      </c>
      <c r="E49" s="137" t="str">
        <f>VLOOKUP(E$4,Informatique!$K$46:$L$52,2,0)</f>
        <v>Évaluation manquante</v>
      </c>
      <c r="F49" s="137" t="str">
        <f>VLOOKUP(F$4,Informatique!$K$46:$L$52,2,0)</f>
        <v>Évaluation manquante</v>
      </c>
      <c r="G49" s="137" t="str">
        <f>VLOOKUP(G$4,Informatique!$K$46:$L$52,2,0)</f>
        <v>Évaluation manquante</v>
      </c>
      <c r="H49" s="137" t="str">
        <f>VLOOKUP(H$4,Informatique!$K$46:$L$52,2,0)</f>
        <v>Évaluation manquante</v>
      </c>
      <c r="I49" s="137" t="str">
        <f>VLOOKUP(I$4,Informatique!$K$46:$L$52,2,0)</f>
        <v>Évaluation manquante</v>
      </c>
      <c r="J49" s="137" t="str">
        <f>VLOOKUP(J$4,Informatique!$K$46:$L$52,2,0)</f>
        <v>Évaluation manquante</v>
      </c>
    </row>
    <row r="50" spans="1:10" s="138" customFormat="1" ht="15" customHeight="1" x14ac:dyDescent="0.2">
      <c r="A50" s="149"/>
      <c r="B50" s="170" t="s">
        <v>34</v>
      </c>
      <c r="C50" s="143">
        <v>1</v>
      </c>
      <c r="D50" s="137" t="str">
        <f>VLOOKUP(D$4,Informatique!$K$53:$L$59,2,0)</f>
        <v>Évaluation manquante</v>
      </c>
      <c r="E50" s="137" t="str">
        <f>VLOOKUP(E$4,Informatique!$K$53:$L$59,2,0)</f>
        <v>Évaluation manquante</v>
      </c>
      <c r="F50" s="137" t="str">
        <f>VLOOKUP(F$4,Informatique!$K$53:$L$59,2,0)</f>
        <v>Évaluation manquante</v>
      </c>
      <c r="G50" s="137" t="str">
        <f>VLOOKUP(G$4,Informatique!$K$53:$L$59,2,0)</f>
        <v>Évaluation manquante</v>
      </c>
      <c r="H50" s="137" t="str">
        <f>VLOOKUP(H$4,Informatique!$K$53:$L$59,2,0)</f>
        <v>Évaluation manquante</v>
      </c>
      <c r="I50" s="137" t="str">
        <f>VLOOKUP(I$4,Informatique!$K$53:$L$59,2,0)</f>
        <v>Évaluation manquante</v>
      </c>
      <c r="J50" s="137" t="str">
        <f>VLOOKUP(J$4,Informatique!$K$53:$L$59,2,0)</f>
        <v>Évaluation manquante</v>
      </c>
    </row>
    <row r="51" spans="1:10" s="138" customFormat="1" ht="15" customHeight="1" x14ac:dyDescent="0.2">
      <c r="A51" s="149"/>
      <c r="B51" s="170" t="s">
        <v>35</v>
      </c>
      <c r="C51" s="143">
        <v>2</v>
      </c>
      <c r="D51" s="137" t="str">
        <f>VLOOKUP(D$4,Informatique!$K$60:$L$66,2,0)</f>
        <v>Évaluation manquante</v>
      </c>
      <c r="E51" s="137" t="str">
        <f>VLOOKUP(E$4,Informatique!$K$60:$L$66,2,0)</f>
        <v>Évaluation manquante</v>
      </c>
      <c r="F51" s="137" t="str">
        <f>VLOOKUP(F$4,Informatique!$K$60:$L$66,2,0)</f>
        <v>Évaluation manquante</v>
      </c>
      <c r="G51" s="137" t="str">
        <f>VLOOKUP(G$4,Informatique!$K$60:$L$66,2,0)</f>
        <v>Évaluation manquante</v>
      </c>
      <c r="H51" s="137" t="str">
        <f>VLOOKUP(H$4,Informatique!$K$60:$L$66,2,0)</f>
        <v>Évaluation manquante</v>
      </c>
      <c r="I51" s="137" t="str">
        <f>VLOOKUP(I$4,Informatique!$K$60:$L$66,2,0)</f>
        <v>Évaluation manquante</v>
      </c>
      <c r="J51" s="137" t="str">
        <f>VLOOKUP(J$4,Informatique!$K$60:$L$66,2,0)</f>
        <v>Évaluation manquante</v>
      </c>
    </row>
    <row r="52" spans="1:10" s="138" customFormat="1" ht="15" customHeight="1" x14ac:dyDescent="0.2">
      <c r="A52" s="149"/>
      <c r="B52" s="170" t="s">
        <v>36</v>
      </c>
      <c r="C52" s="143">
        <v>1</v>
      </c>
      <c r="D52" s="137" t="str">
        <f>VLOOKUP(D$4,Informatique!$K$67:$L$73,2,0)</f>
        <v>Évaluation manquante</v>
      </c>
      <c r="E52" s="137" t="str">
        <f>VLOOKUP(E$4,Informatique!$K$67:$L$73,2,0)</f>
        <v>Évaluation manquante</v>
      </c>
      <c r="F52" s="137" t="str">
        <f>VLOOKUP(F$4,Informatique!$K$67:$L$73,2,0)</f>
        <v>Évaluation manquante</v>
      </c>
      <c r="G52" s="137" t="str">
        <f>VLOOKUP(G$4,Informatique!$K$67:$L$73,2,0)</f>
        <v>Évaluation manquante</v>
      </c>
      <c r="H52" s="137" t="str">
        <f>VLOOKUP(H$4,Informatique!$K$67:$L$73,2,0)</f>
        <v>Évaluation manquante</v>
      </c>
      <c r="I52" s="137" t="str">
        <f>VLOOKUP(I$4,Informatique!$K$67:$L$73,2,0)</f>
        <v>Évaluation manquante</v>
      </c>
      <c r="J52" s="137" t="str">
        <f>VLOOKUP(J$4,Informatique!$K$67:$L$73,2,0)</f>
        <v>Évaluation manquante</v>
      </c>
    </row>
    <row r="53" spans="1:10" s="138" customFormat="1" ht="15" customHeight="1" x14ac:dyDescent="0.2">
      <c r="A53" s="149"/>
      <c r="B53" s="170" t="s">
        <v>20</v>
      </c>
      <c r="C53" s="143">
        <v>2</v>
      </c>
      <c r="D53" s="137" t="str">
        <f>VLOOKUP(D$4,Informatique!$K$74:$L$80,2,0)</f>
        <v>Évaluation manquante</v>
      </c>
      <c r="E53" s="137" t="str">
        <f>VLOOKUP(E$4,Informatique!$K$74:$L$80,2,0)</f>
        <v>Évaluation manquante</v>
      </c>
      <c r="F53" s="137" t="str">
        <f>VLOOKUP(F$4,Informatique!$K$74:$L$80,2,0)</f>
        <v>Évaluation manquante</v>
      </c>
      <c r="G53" s="137" t="str">
        <f>VLOOKUP(G$4,Informatique!$K$74:$L$80,2,0)</f>
        <v>Évaluation manquante</v>
      </c>
      <c r="H53" s="137" t="str">
        <f>VLOOKUP(H$4,Informatique!$K$74:$L$80,2,0)</f>
        <v>Évaluation manquante</v>
      </c>
      <c r="I53" s="137" t="str">
        <f>VLOOKUP(I$4,Informatique!$K$74:$L$80,2,0)</f>
        <v>Évaluation manquante</v>
      </c>
      <c r="J53" s="137" t="str">
        <f>VLOOKUP(J$4,Informatique!$K$74:$L$80,2,0)</f>
        <v>Évaluation manquante</v>
      </c>
    </row>
    <row r="54" spans="1:10" s="138" customFormat="1" ht="15" customHeight="1" x14ac:dyDescent="0.2">
      <c r="A54" s="149"/>
      <c r="B54" s="170" t="s">
        <v>37</v>
      </c>
      <c r="C54" s="143">
        <v>1</v>
      </c>
      <c r="D54" s="137" t="str">
        <f>VLOOKUP(D$4,Informatique!$K$81:$L$87,2,0)</f>
        <v>Évaluation manquante</v>
      </c>
      <c r="E54" s="137" t="str">
        <f>VLOOKUP(E$4,Informatique!$K$81:$L$87,2,0)</f>
        <v>Évaluation manquante</v>
      </c>
      <c r="F54" s="137" t="str">
        <f>VLOOKUP(F$4,Informatique!$K$81:$L$87,2,0)</f>
        <v>Évaluation manquante</v>
      </c>
      <c r="G54" s="137" t="str">
        <f>VLOOKUP(G$4,Informatique!$K$81:$L$87,2,0)</f>
        <v>Évaluation manquante</v>
      </c>
      <c r="H54" s="137" t="str">
        <f>VLOOKUP(H$4,Informatique!$K$81:$L$87,2,0)</f>
        <v>Évaluation manquante</v>
      </c>
      <c r="I54" s="137" t="str">
        <f>VLOOKUP(I$4,Informatique!$K$81:$L$87,2,0)</f>
        <v>Évaluation manquante</v>
      </c>
      <c r="J54" s="137" t="str">
        <f>VLOOKUP(J$4,Informatique!$K$81:$L$87,2,0)</f>
        <v>Évaluation manquante</v>
      </c>
    </row>
    <row r="55" spans="1:10" s="138" customFormat="1" ht="15" customHeight="1" thickBot="1" x14ac:dyDescent="0.25">
      <c r="A55" s="150"/>
      <c r="B55" s="171" t="s">
        <v>39</v>
      </c>
      <c r="C55" s="144">
        <v>2</v>
      </c>
      <c r="D55" s="137" t="str">
        <f>VLOOKUP(D$4,Informatique!$K$88:$L$94,2,0)</f>
        <v>Évaluation manquante</v>
      </c>
      <c r="E55" s="137" t="str">
        <f>VLOOKUP(E$4,Informatique!$K$88:$L$94,2,0)</f>
        <v>Évaluation manquante</v>
      </c>
      <c r="F55" s="137" t="str">
        <f>VLOOKUP(F$4,Informatique!$K$88:$L$94,2,0)</f>
        <v>Évaluation manquante</v>
      </c>
      <c r="G55" s="137" t="str">
        <f>VLOOKUP(G$4,Informatique!$K$88:$L$94,2,0)</f>
        <v>Évaluation manquante</v>
      </c>
      <c r="H55" s="137" t="str">
        <f>VLOOKUP(H$4,Informatique!$K$88:$L$94,2,0)</f>
        <v>Évaluation manquante</v>
      </c>
      <c r="I55" s="137" t="str">
        <f>VLOOKUP(I$4,Informatique!$K$88:$L$94,2,0)</f>
        <v>Évaluation manquante</v>
      </c>
      <c r="J55" s="137" t="str">
        <f>VLOOKUP(J$4,Informatique!$K$88:$L$94,2,0)</f>
        <v>Évaluation manquante</v>
      </c>
    </row>
    <row r="56" spans="1:10" s="126" customFormat="1" ht="25" customHeight="1" x14ac:dyDescent="0.2">
      <c r="A56" s="403" t="s">
        <v>55</v>
      </c>
      <c r="B56" s="404"/>
      <c r="C56" s="405"/>
      <c r="D56" s="151" t="str">
        <f xml:space="preserve">
IF( COUNTIF(D57:D62,"="&amp;Configuration!$A$8)&gt;0,
    Configuration!$A$8,
    IF(COUNTIF(D57:D62,"&lt;&gt;"&amp;Configuration!$A$9)&gt;0,
        SUMPRODUCT($C57:$C62*SUMIF(Configuration!$A$2:$A$7,D57:D62,Configuration!$B$2:$B$7))/SUMIF(D57:D62,"&lt;&gt;"&amp;Configuration!$A$9,$C57:$C62),
        Configuration!$A$9)
)</f>
        <v>Évaluation manquante</v>
      </c>
      <c r="E56" s="151" t="str">
        <f xml:space="preserve">
IF( COUNTIF(E57:E62,"="&amp;Configuration!$A$8)&gt;0,
    Configuration!$A$8,
    IF(COUNTIF(E57:E62,"&lt;&gt;"&amp;Configuration!$A$9)&gt;0,
        SUMPRODUCT($C57:$C62*SUMIF(Configuration!$A$2:$A$7,E57:E62,Configuration!$B$2:$B$7))/SUMIF(E57:E62,"&lt;&gt;"&amp;Configuration!$A$9,$C57:$C62),
        Configuration!$A$9)
)</f>
        <v>Évaluation manquante</v>
      </c>
      <c r="F56" s="151" t="str">
        <f xml:space="preserve">
IF( COUNTIF(F57:F62,"="&amp;Configuration!$A$8)&gt;0,
    Configuration!$A$8,
    IF(COUNTIF(F57:F62,"&lt;&gt;"&amp;Configuration!$A$9)&gt;0,
        SUMPRODUCT($C57:$C62*SUMIF(Configuration!$A$2:$A$7,F57:F62,Configuration!$B$2:$B$7))/SUMIF(F57:F62,"&lt;&gt;"&amp;Configuration!$A$9,$C57:$C62),
        Configuration!$A$9)
)</f>
        <v>Évaluation manquante</v>
      </c>
      <c r="G56" s="151" t="str">
        <f xml:space="preserve">
IF( COUNTIF(G57:G62,"="&amp;Configuration!$A$8)&gt;0,
    Configuration!$A$8,
    IF(COUNTIF(G57:G62,"&lt;&gt;"&amp;Configuration!$A$9)&gt;0,
        SUMPRODUCT($C57:$C62*SUMIF(Configuration!$A$2:$A$7,G57:G62,Configuration!$B$2:$B$7))/SUMIF(G57:G62,"&lt;&gt;"&amp;Configuration!$A$9,$C57:$C62),
        Configuration!$A$9)
)</f>
        <v>Évaluation manquante</v>
      </c>
      <c r="H56" s="151" t="str">
        <f xml:space="preserve">
IF( COUNTIF(H57:H62,"="&amp;Configuration!$A$8)&gt;0,
    Configuration!$A$8,
    IF(COUNTIF(H57:H62,"&lt;&gt;"&amp;Configuration!$A$9)&gt;0,
        SUMPRODUCT($C57:$C62*SUMIF(Configuration!$A$2:$A$7,H57:H62,Configuration!$B$2:$B$7))/SUMIF(H57:H62,"&lt;&gt;"&amp;Configuration!$A$9,$C57:$C62),
        Configuration!$A$9)
)</f>
        <v>Évaluation manquante</v>
      </c>
      <c r="I56" s="151" t="str">
        <f xml:space="preserve">
IF( COUNTIF(I57:I62,"="&amp;Configuration!$A$8)&gt;0,
    Configuration!$A$8,
    IF(COUNTIF(I57:I62,"&lt;&gt;"&amp;Configuration!$A$9)&gt;0,
        SUMPRODUCT($C57:$C62*SUMIF(Configuration!$A$2:$A$7,I57:I62,Configuration!$B$2:$B$7))/SUMIF(I57:I62,"&lt;&gt;"&amp;Configuration!$A$9,$C57:$C62),
        Configuration!$A$9)
)</f>
        <v>Évaluation manquante</v>
      </c>
      <c r="J56" s="151" t="str">
        <f xml:space="preserve">
IF( COUNTIF(J57:J62,"="&amp;Configuration!$A$8)&gt;0,
    Configuration!$A$8,
    IF(COUNTIF(J57:J62,"&lt;&gt;"&amp;Configuration!$A$9)&gt;0,
        SUMPRODUCT($C57:$C62*SUMIF(Configuration!$A$2:$A$7,J57:J62,Configuration!$B$2:$B$7))/SUMIF(J57:J62,"&lt;&gt;"&amp;Configuration!$A$9,$C57:$C62),
        Configuration!$A$9)
)</f>
        <v>Évaluation manquante</v>
      </c>
    </row>
    <row r="57" spans="1:10" s="138" customFormat="1" ht="15" customHeight="1" x14ac:dyDescent="0.2">
      <c r="A57" s="152"/>
      <c r="B57" s="172" t="s">
        <v>41</v>
      </c>
      <c r="C57" s="143">
        <v>2</v>
      </c>
      <c r="D57" s="137" t="str">
        <f>VLOOKUP(D$4,Télécommunications!$K$4:$L$10,2,0)</f>
        <v>Évaluation manquante</v>
      </c>
      <c r="E57" s="137" t="str">
        <f>VLOOKUP(E$4,Télécommunications!$K$4:$L$10,2,0)</f>
        <v>Évaluation manquante</v>
      </c>
      <c r="F57" s="137" t="str">
        <f>VLOOKUP(F$4,Télécommunications!$K$4:$L$10,2,0)</f>
        <v>Évaluation manquante</v>
      </c>
      <c r="G57" s="137" t="str">
        <f>VLOOKUP(G$4,Télécommunications!$K$4:$L$10,2,0)</f>
        <v>Évaluation manquante</v>
      </c>
      <c r="H57" s="137" t="str">
        <f>VLOOKUP(H$4,Télécommunications!$K$4:$L$10,2,0)</f>
        <v>Évaluation manquante</v>
      </c>
      <c r="I57" s="137" t="str">
        <f>VLOOKUP(I$4,Télécommunications!$K$4:$L$10,2,0)</f>
        <v>Évaluation manquante</v>
      </c>
      <c r="J57" s="137" t="str">
        <f>VLOOKUP(J$4,Télécommunications!$K$4:$L$10,2,0)</f>
        <v>Évaluation manquante</v>
      </c>
    </row>
    <row r="58" spans="1:10" s="138" customFormat="1" ht="15" customHeight="1" x14ac:dyDescent="0.2">
      <c r="A58" s="152"/>
      <c r="B58" s="172" t="s">
        <v>64</v>
      </c>
      <c r="C58" s="143">
        <v>1</v>
      </c>
      <c r="D58" s="137" t="str">
        <f>VLOOKUP(D$4,Télécommunications!$K$11:$L$17,2,0)</f>
        <v>Évaluation manquante</v>
      </c>
      <c r="E58" s="137" t="str">
        <f>VLOOKUP(E$4,Télécommunications!$K$11:$L$17,2,0)</f>
        <v>Évaluation manquante</v>
      </c>
      <c r="F58" s="137" t="str">
        <f>VLOOKUP(F$4,Télécommunications!$K$11:$L$17,2,0)</f>
        <v>Évaluation manquante</v>
      </c>
      <c r="G58" s="137" t="str">
        <f>VLOOKUP(G$4,Télécommunications!$K$11:$L$17,2,0)</f>
        <v>Évaluation manquante</v>
      </c>
      <c r="H58" s="137" t="str">
        <f>VLOOKUP(H$4,Télécommunications!$K$11:$L$17,2,0)</f>
        <v>Évaluation manquante</v>
      </c>
      <c r="I58" s="137" t="str">
        <f>VLOOKUP(I$4,Télécommunications!$K$11:$L$17,2,0)</f>
        <v>Évaluation manquante</v>
      </c>
      <c r="J58" s="137" t="str">
        <f>VLOOKUP(J$4,Télécommunications!$K$11:$L$17,2,0)</f>
        <v>Évaluation manquante</v>
      </c>
    </row>
    <row r="59" spans="1:10" s="138" customFormat="1" ht="15" customHeight="1" x14ac:dyDescent="0.2">
      <c r="A59" s="152"/>
      <c r="B59" s="172" t="s">
        <v>60</v>
      </c>
      <c r="C59" s="143">
        <v>1</v>
      </c>
      <c r="D59" s="137" t="str">
        <f>VLOOKUP(D$4,Télécommunications!$K$18:$L$24,2,0)</f>
        <v>Évaluation manquante</v>
      </c>
      <c r="E59" s="137" t="str">
        <f>VLOOKUP(E$4,Télécommunications!$K$18:$L$24,2,0)</f>
        <v>Évaluation manquante</v>
      </c>
      <c r="F59" s="137" t="str">
        <f>VLOOKUP(F$4,Télécommunications!$K$18:$L$24,2,0)</f>
        <v>Évaluation manquante</v>
      </c>
      <c r="G59" s="137" t="str">
        <f>VLOOKUP(G$4,Télécommunications!$K$18:$L$24,2,0)</f>
        <v>Évaluation manquante</v>
      </c>
      <c r="H59" s="137" t="str">
        <f>VLOOKUP(H$4,Télécommunications!$K$18:$L$24,2,0)</f>
        <v>Évaluation manquante</v>
      </c>
      <c r="I59" s="137" t="str">
        <f>VLOOKUP(I$4,Télécommunications!$K$18:$L$24,2,0)</f>
        <v>Évaluation manquante</v>
      </c>
      <c r="J59" s="137" t="str">
        <f>VLOOKUP(J$4,Télécommunications!$K$18:$L$24,2,0)</f>
        <v>Évaluation manquante</v>
      </c>
    </row>
    <row r="60" spans="1:10" s="138" customFormat="1" ht="15" customHeight="1" x14ac:dyDescent="0.2">
      <c r="A60" s="152"/>
      <c r="B60" s="172" t="s">
        <v>65</v>
      </c>
      <c r="C60" s="143">
        <v>1</v>
      </c>
      <c r="D60" s="137" t="str">
        <f>VLOOKUP(D$4,Télécommunications!$K$25:$L$31,2,0)</f>
        <v>Évaluation manquante</v>
      </c>
      <c r="E60" s="137" t="str">
        <f>VLOOKUP(E$4,Télécommunications!$K$25:$L$31,2,0)</f>
        <v>Évaluation manquante</v>
      </c>
      <c r="F60" s="137" t="str">
        <f>VLOOKUP(F$4,Télécommunications!$K$25:$L$31,2,0)</f>
        <v>Évaluation manquante</v>
      </c>
      <c r="G60" s="137" t="str">
        <f>VLOOKUP(G$4,Télécommunications!$K$25:$L$31,2,0)</f>
        <v>Évaluation manquante</v>
      </c>
      <c r="H60" s="137" t="str">
        <f>VLOOKUP(H$4,Télécommunications!$K$25:$L$31,2,0)</f>
        <v>Évaluation manquante</v>
      </c>
      <c r="I60" s="137" t="str">
        <f>VLOOKUP(I$4,Télécommunications!$K$25:$L$31,2,0)</f>
        <v>Évaluation manquante</v>
      </c>
      <c r="J60" s="137" t="str">
        <f>VLOOKUP(J$4,Télécommunications!$K$25:$L$31,2,0)</f>
        <v>Évaluation manquante</v>
      </c>
    </row>
    <row r="61" spans="1:10" s="138" customFormat="1" ht="15" customHeight="1" x14ac:dyDescent="0.2">
      <c r="A61" s="152"/>
      <c r="B61" s="172" t="s">
        <v>36</v>
      </c>
      <c r="C61" s="143">
        <v>2</v>
      </c>
      <c r="D61" s="137" t="str">
        <f>VLOOKUP(D$4,Télécommunications!$K$32:$L$38,2,0)</f>
        <v>Évaluation manquante</v>
      </c>
      <c r="E61" s="137" t="str">
        <f>VLOOKUP(E$4,Télécommunications!$K$32:$L$38,2,0)</f>
        <v>Évaluation manquante</v>
      </c>
      <c r="F61" s="137" t="str">
        <f>VLOOKUP(F$4,Télécommunications!$K$32:$L$38,2,0)</f>
        <v>Évaluation manquante</v>
      </c>
      <c r="G61" s="137" t="str">
        <f>VLOOKUP(G$4,Télécommunications!$K$32:$L$38,2,0)</f>
        <v>Évaluation manquante</v>
      </c>
      <c r="H61" s="137" t="str">
        <f>VLOOKUP(H$4,Télécommunications!$K$32:$L$38,2,0)</f>
        <v>Évaluation manquante</v>
      </c>
      <c r="I61" s="137" t="str">
        <f>VLOOKUP(I$4,Télécommunications!$K$32:$L$38,2,0)</f>
        <v>Évaluation manquante</v>
      </c>
      <c r="J61" s="137" t="str">
        <f>VLOOKUP(J$4,Télécommunications!$K$32:$L$38,2,0)</f>
        <v>Évaluation manquante</v>
      </c>
    </row>
    <row r="62" spans="1:10" s="138" customFormat="1" ht="15" customHeight="1" thickBot="1" x14ac:dyDescent="0.25">
      <c r="A62" s="152"/>
      <c r="B62" s="172" t="s">
        <v>37</v>
      </c>
      <c r="C62" s="143">
        <v>1</v>
      </c>
      <c r="D62" s="137" t="str">
        <f>VLOOKUP(D$4,Télécommunications!$K$39:$L$45,2,0)</f>
        <v>Évaluation manquante</v>
      </c>
      <c r="E62" s="137" t="str">
        <f>VLOOKUP(E$4,Télécommunications!$K$39:$L$45,2,0)</f>
        <v>Évaluation manquante</v>
      </c>
      <c r="F62" s="137" t="str">
        <f>VLOOKUP(F$4,Télécommunications!$K$39:$L$45,2,0)</f>
        <v>Évaluation manquante</v>
      </c>
      <c r="G62" s="137" t="str">
        <f>VLOOKUP(G$4,Télécommunications!$K$39:$L$45,2,0)</f>
        <v>Évaluation manquante</v>
      </c>
      <c r="H62" s="137" t="str">
        <f>VLOOKUP(H$4,Télécommunications!$K$39:$L$45,2,0)</f>
        <v>Évaluation manquante</v>
      </c>
      <c r="I62" s="137" t="str">
        <f>VLOOKUP(I$4,Télécommunications!$K$39:$L$45,2,0)</f>
        <v>Évaluation manquante</v>
      </c>
      <c r="J62" s="137" t="str">
        <f>VLOOKUP(J$4,Télécommunications!$K$39:$L$45,2,0)</f>
        <v>Évaluation manquante</v>
      </c>
    </row>
    <row r="63" spans="1:10" s="126" customFormat="1" ht="21" x14ac:dyDescent="0.2">
      <c r="A63" s="406" t="s">
        <v>98</v>
      </c>
      <c r="B63" s="407"/>
      <c r="C63" s="408"/>
      <c r="D63" s="153" t="str">
        <f xml:space="preserve">
IF( COUNTIF(D64:D69,"="&amp;Configuration!$A$8)&gt;0,
    Configuration!$A$8,
    IF(COUNTIF(D64:D69,"&lt;&gt;"&amp;Configuration!$A$9)&gt;0,
        SUMPRODUCT($C64:$C69*SUMIF(Configuration!$A$2:$A$7,D64:D69,Configuration!$B$2:$B$7))/SUMIF(D64:D69,"&lt;&gt;"&amp;Configuration!$A$9,$C64:$C69),
        Configuration!$A$9)
)</f>
        <v>Évaluation manquante</v>
      </c>
      <c r="E63" s="153" t="str">
        <f xml:space="preserve">
IF( COUNTIF(E64:E69,"="&amp;Configuration!$A$8)&gt;0,
    Configuration!$A$8,
    IF(COUNTIF(E64:E69,"&lt;&gt;"&amp;Configuration!$A$9)&gt;0,
        SUMPRODUCT($C64:$C69*SUMIF(Configuration!$A$2:$A$7,E64:E69,Configuration!$B$2:$B$7))/SUMIF(E64:E69,"&lt;&gt;"&amp;Configuration!$A$9,$C64:$C69),
        Configuration!$A$9)
)</f>
        <v>Évaluation manquante</v>
      </c>
      <c r="F63" s="153" t="str">
        <f xml:space="preserve">
IF( COUNTIF(F64:F69,"="&amp;Configuration!$A$8)&gt;0,
    Configuration!$A$8,
    IF(COUNTIF(F64:F69,"&lt;&gt;"&amp;Configuration!$A$9)&gt;0,
        SUMPRODUCT($C64:$C69*SUMIF(Configuration!$A$2:$A$7,F64:F69,Configuration!$B$2:$B$7))/SUMIF(F64:F69,"&lt;&gt;"&amp;Configuration!$A$9,$C64:$C69),
        Configuration!$A$9)
)</f>
        <v>Évaluation manquante</v>
      </c>
      <c r="G63" s="153" t="str">
        <f xml:space="preserve">
IF( COUNTIF(G64:G69,"="&amp;Configuration!$A$8)&gt;0,
    Configuration!$A$8,
    IF(COUNTIF(G64:G69,"&lt;&gt;"&amp;Configuration!$A$9)&gt;0,
        SUMPRODUCT($C64:$C69*SUMIF(Configuration!$A$2:$A$7,G64:G69,Configuration!$B$2:$B$7))/SUMIF(G64:G69,"&lt;&gt;"&amp;Configuration!$A$9,$C64:$C69),
        Configuration!$A$9)
)</f>
        <v>Évaluation manquante</v>
      </c>
      <c r="H63" s="153" t="str">
        <f xml:space="preserve">
IF( COUNTIF(H64:H69,"="&amp;Configuration!$A$8)&gt;0,
    Configuration!$A$8,
    IF(COUNTIF(H64:H69,"&lt;&gt;"&amp;Configuration!$A$9)&gt;0,
        SUMPRODUCT($C64:$C69*SUMIF(Configuration!$A$2:$A$7,H64:H69,Configuration!$B$2:$B$7))/SUMIF(H64:H69,"&lt;&gt;"&amp;Configuration!$A$9,$C64:$C69),
        Configuration!$A$9)
)</f>
        <v>Évaluation manquante</v>
      </c>
      <c r="I63" s="153" t="str">
        <f xml:space="preserve">
IF( COUNTIF(I64:I69,"="&amp;Configuration!$A$8)&gt;0,
    Configuration!$A$8,
    IF(COUNTIF(I64:I69,"&lt;&gt;"&amp;Configuration!$A$9)&gt;0,
        SUMPRODUCT($C64:$C69*SUMIF(Configuration!$A$2:$A$7,I64:I69,Configuration!$B$2:$B$7))/SUMIF(I64:I69,"&lt;&gt;"&amp;Configuration!$A$9,$C64:$C69),
        Configuration!$A$9)
)</f>
        <v>Évaluation manquante</v>
      </c>
      <c r="J63" s="153" t="str">
        <f xml:space="preserve">
IF( COUNTIF(J64:J69,"="&amp;Configuration!$A$8)&gt;0,
    Configuration!$A$8,
    IF(COUNTIF(J64:J69,"&lt;&gt;"&amp;Configuration!$A$9)&gt;0,
        SUMPRODUCT($C64:$C69*SUMIF(Configuration!$A$2:$A$7,J64:J69,Configuration!$B$2:$B$7))/SUMIF(J64:J69,"&lt;&gt;"&amp;Configuration!$A$9,$C64:$C69),
        Configuration!$A$9)
)</f>
        <v>Évaluation manquante</v>
      </c>
    </row>
    <row r="64" spans="1:10" s="126" customFormat="1" x14ac:dyDescent="0.2">
      <c r="A64" s="154"/>
      <c r="B64" s="165" t="s">
        <v>100</v>
      </c>
      <c r="C64" s="143">
        <v>2</v>
      </c>
      <c r="D64" s="137" t="str">
        <f>VLOOKUP(D$4,Intégration!$K$4:$L$10,2,0)</f>
        <v>Évaluation manquante</v>
      </c>
      <c r="E64" s="137" t="str">
        <f>VLOOKUP(E$4,Intégration!$K$4:$L$10,2,0)</f>
        <v>Évaluation manquante</v>
      </c>
      <c r="F64" s="137" t="str">
        <f>VLOOKUP(F$4,Intégration!$K$4:$L$10,2,0)</f>
        <v>Évaluation manquante</v>
      </c>
      <c r="G64" s="137" t="str">
        <f>VLOOKUP(G$4,Intégration!$K$4:$L$10,2,0)</f>
        <v>Évaluation manquante</v>
      </c>
      <c r="H64" s="137" t="str">
        <f>VLOOKUP(H$4,Intégration!$K$4:$L$10,2,0)</f>
        <v>Évaluation manquante</v>
      </c>
      <c r="I64" s="137" t="str">
        <f>VLOOKUP(I$4,Intégration!$K$4:$L$10,2,0)</f>
        <v>Évaluation manquante</v>
      </c>
      <c r="J64" s="137" t="str">
        <f>VLOOKUP(J$4,Intégration!$K$4:$L$10,2,0)</f>
        <v>Évaluation manquante</v>
      </c>
    </row>
    <row r="65" spans="1:10" s="126" customFormat="1" x14ac:dyDescent="0.2">
      <c r="A65" s="154"/>
      <c r="B65" s="165" t="s">
        <v>106</v>
      </c>
      <c r="C65" s="143">
        <v>1</v>
      </c>
      <c r="D65" s="137" t="str">
        <f>VLOOKUP(D$4,Intégration!$K$11:$L$17,2,0)</f>
        <v>Évaluation manquante</v>
      </c>
      <c r="E65" s="137" t="str">
        <f>VLOOKUP(E$4,Intégration!$K$11:$L$17,2,0)</f>
        <v>Évaluation manquante</v>
      </c>
      <c r="F65" s="137" t="str">
        <f>VLOOKUP(F$4,Intégration!$K$11:$L$17,2,0)</f>
        <v>Évaluation manquante</v>
      </c>
      <c r="G65" s="137" t="str">
        <f>VLOOKUP(G$4,Intégration!$K$11:$L$17,2,0)</f>
        <v>Évaluation manquante</v>
      </c>
      <c r="H65" s="137" t="str">
        <f>VLOOKUP(H$4,Intégration!$K$11:$L$17,2,0)</f>
        <v>Évaluation manquante</v>
      </c>
      <c r="I65" s="137" t="str">
        <f>VLOOKUP(I$4,Intégration!$K$11:$L$17,2,0)</f>
        <v>Évaluation manquante</v>
      </c>
      <c r="J65" s="137" t="str">
        <f>VLOOKUP(J$4,Intégration!$K$11:$L$17,2,0)</f>
        <v>Évaluation manquante</v>
      </c>
    </row>
    <row r="66" spans="1:10" s="126" customFormat="1" x14ac:dyDescent="0.2">
      <c r="A66" s="154"/>
      <c r="B66" s="164" t="s">
        <v>107</v>
      </c>
      <c r="C66" s="173">
        <v>1</v>
      </c>
      <c r="D66" s="140" t="str">
        <f>VLOOKUP(D$4,Intégration!$K$18:$L$24,2,0)</f>
        <v>Évaluation manquante</v>
      </c>
      <c r="E66" s="140" t="str">
        <f>VLOOKUP(E$4,Intégration!$K$18:$L$24,2,0)</f>
        <v>Évaluation manquante</v>
      </c>
      <c r="F66" s="140" t="str">
        <f>VLOOKUP(F$4,Intégration!$K$18:$L$24,2,0)</f>
        <v>Évaluation manquante</v>
      </c>
      <c r="G66" s="140" t="str">
        <f>VLOOKUP(G$4,Intégration!$K$18:$L$24,2,0)</f>
        <v>Évaluation manquante</v>
      </c>
      <c r="H66" s="140" t="str">
        <f>VLOOKUP(H$4,Intégration!$K$18:$L$24,2,0)</f>
        <v>Évaluation manquante</v>
      </c>
      <c r="I66" s="140" t="str">
        <f>VLOOKUP(I$4,Intégration!$K$18:$L$24,2,0)</f>
        <v>Évaluation manquante</v>
      </c>
      <c r="J66" s="140" t="str">
        <f>VLOOKUP(J$4,Intégration!$K$18:$L$24,2,0)</f>
        <v>Évaluation manquante</v>
      </c>
    </row>
    <row r="67" spans="1:10" s="126" customFormat="1" x14ac:dyDescent="0.2">
      <c r="A67" s="154"/>
      <c r="B67" s="165" t="s">
        <v>102</v>
      </c>
      <c r="C67" s="143">
        <v>1</v>
      </c>
      <c r="D67" s="137" t="str">
        <f>VLOOKUP(D$4,Intégration!$K$25:$L$31,2,0)</f>
        <v>Évaluation manquante</v>
      </c>
      <c r="E67" s="137" t="str">
        <f>VLOOKUP(E$4,Intégration!$K$25:$L$31,2,0)</f>
        <v>Évaluation manquante</v>
      </c>
      <c r="F67" s="137" t="str">
        <f>VLOOKUP(F$4,Intégration!$K$25:$L$31,2,0)</f>
        <v>Évaluation manquante</v>
      </c>
      <c r="G67" s="137" t="str">
        <f>VLOOKUP(G$4,Intégration!$K$25:$L$31,2,0)</f>
        <v>Évaluation manquante</v>
      </c>
      <c r="H67" s="137" t="str">
        <f>VLOOKUP(H$4,Intégration!$K$25:$L$31,2,0)</f>
        <v>Évaluation manquante</v>
      </c>
      <c r="I67" s="137" t="str">
        <f>VLOOKUP(I$4,Intégration!$K$25:$L$31,2,0)</f>
        <v>Évaluation manquante</v>
      </c>
      <c r="J67" s="137" t="str">
        <f>VLOOKUP(J$4,Intégration!$K$25:$L$31,2,0)</f>
        <v>Évaluation manquante</v>
      </c>
    </row>
    <row r="68" spans="1:10" s="126" customFormat="1" x14ac:dyDescent="0.2">
      <c r="A68" s="154"/>
      <c r="B68" s="164" t="s">
        <v>103</v>
      </c>
      <c r="C68" s="173">
        <v>1</v>
      </c>
      <c r="D68" s="140" t="str">
        <f>VLOOKUP(D$4,Intégration!$K$32:$L$38,2,0)</f>
        <v>Évaluation manquante</v>
      </c>
      <c r="E68" s="140" t="str">
        <f>VLOOKUP(E$4,Intégration!$K$32:$L$38,2,0)</f>
        <v>Évaluation manquante</v>
      </c>
      <c r="F68" s="140" t="str">
        <f>VLOOKUP(F$4,Intégration!$K$32:$L$38,2,0)</f>
        <v>Évaluation manquante</v>
      </c>
      <c r="G68" s="140" t="str">
        <f>VLOOKUP(G$4,Intégration!$K$32:$L$38,2,0)</f>
        <v>Évaluation manquante</v>
      </c>
      <c r="H68" s="140" t="str">
        <f>VLOOKUP(H$4,Intégration!$K$32:$L$38,2,0)</f>
        <v>Évaluation manquante</v>
      </c>
      <c r="I68" s="140" t="str">
        <f>VLOOKUP(I$4,Intégration!$K$32:$L$38,2,0)</f>
        <v>Évaluation manquante</v>
      </c>
      <c r="J68" s="140" t="str">
        <f>VLOOKUP(J$4,Intégration!$K$32:$L$38,2,0)</f>
        <v>Évaluation manquante</v>
      </c>
    </row>
    <row r="69" spans="1:10" s="126" customFormat="1" ht="17" thickBot="1" x14ac:dyDescent="0.25">
      <c r="A69" s="155"/>
      <c r="B69" s="166" t="s">
        <v>104</v>
      </c>
      <c r="C69" s="143">
        <v>2</v>
      </c>
      <c r="D69" s="137" t="str">
        <f>VLOOKUP(D$4,Intégration!$K$39:$L$45,2,0)</f>
        <v>Évaluation manquante</v>
      </c>
      <c r="E69" s="137" t="str">
        <f>VLOOKUP(E$4,Intégration!$K$39:$L$45,2,0)</f>
        <v>Évaluation manquante</v>
      </c>
      <c r="F69" s="137" t="str">
        <f>VLOOKUP(F$4,Intégration!$K$39:$L$45,2,0)</f>
        <v>Évaluation manquante</v>
      </c>
      <c r="G69" s="137" t="str">
        <f>VLOOKUP(G$4,Intégration!$K$39:$L$45,2,0)</f>
        <v>Évaluation manquante</v>
      </c>
      <c r="H69" s="137" t="str">
        <f>VLOOKUP(H$4,Intégration!$K$39:$L$45,2,0)</f>
        <v>Évaluation manquante</v>
      </c>
      <c r="I69" s="137" t="str">
        <f>VLOOKUP(I$4,Intégration!$K$39:$L$45,2,0)</f>
        <v>Évaluation manquante</v>
      </c>
      <c r="J69" s="137" t="str">
        <f>VLOOKUP(J$4,Intégration!$K$39:$L$45,2,0)</f>
        <v>Évaluation manquante</v>
      </c>
    </row>
    <row r="70" spans="1:10" s="126" customFormat="1" ht="18" thickBot="1" x14ac:dyDescent="0.25">
      <c r="A70" s="156"/>
      <c r="B70" s="157"/>
      <c r="C70" s="158"/>
      <c r="D70" s="134" t="str">
        <f>D4</f>
        <v>ADAM Cyrille</v>
      </c>
      <c r="E70" s="134" t="str">
        <f t="shared" ref="E70:J70" si="0">E4</f>
        <v>CARON Vincent</v>
      </c>
      <c r="F70" s="134" t="str">
        <f t="shared" si="0"/>
        <v>DAIBISARAM Alan</v>
      </c>
      <c r="G70" s="134" t="str">
        <f t="shared" si="0"/>
        <v>GARNIER Louis-François</v>
      </c>
      <c r="H70" s="134" t="str">
        <f t="shared" si="0"/>
        <v>HARRATI Mohsine</v>
      </c>
      <c r="I70" s="134" t="str">
        <f t="shared" si="0"/>
        <v>- -</v>
      </c>
      <c r="J70" s="134" t="str">
        <f t="shared" si="0"/>
        <v>- -</v>
      </c>
    </row>
    <row r="72" spans="1:10" x14ac:dyDescent="0.2">
      <c r="E72" s="160"/>
    </row>
  </sheetData>
  <mergeCells count="16">
    <mergeCell ref="A1:J1"/>
    <mergeCell ref="A2:J2"/>
    <mergeCell ref="A6:A7"/>
    <mergeCell ref="A8:A9"/>
    <mergeCell ref="A10:A13"/>
    <mergeCell ref="A5:C5"/>
    <mergeCell ref="A14:C14"/>
    <mergeCell ref="A20:C20"/>
    <mergeCell ref="A42:C42"/>
    <mergeCell ref="A56:C56"/>
    <mergeCell ref="A63:C63"/>
    <mergeCell ref="A30:C30"/>
    <mergeCell ref="A31:A32"/>
    <mergeCell ref="A33:A34"/>
    <mergeCell ref="A35:A38"/>
    <mergeCell ref="A39:A4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45" stopIfTrue="1" operator="equal" id="{E5A2A129-0C15-41F8-AC71-C631813D0617}">
            <xm:f>Configuration!$A$2</xm:f>
            <x14:dxf>
              <font>
                <color rgb="FFC00000"/>
              </font>
              <fill>
                <patternFill>
                  <bgColor theme="1" tint="4.9989318521683403E-2"/>
                </patternFill>
              </fill>
            </x14:dxf>
          </x14:cfRule>
          <x14:cfRule type="cellIs" priority="46" stopIfTrue="1" operator="equal" id="{B2901A7D-6D36-46E3-8052-6C5222ECBCEE}">
            <xm:f>Configuration!$A$8</xm:f>
            <x14:dxf>
              <font>
                <b val="0"/>
                <i/>
              </font>
            </x14:dxf>
          </x14:cfRule>
          <xm:sqref>D5:J9 D39:J62 D14:J29</xm:sqref>
        </x14:conditionalFormatting>
        <x14:conditionalFormatting xmlns:xm="http://schemas.microsoft.com/office/excel/2006/main">
          <x14:cfRule type="cellIs" priority="41" stopIfTrue="1" operator="equal" id="{B3CDB60B-67A3-4B1D-A563-DC12F22213AD}">
            <xm:f>Configuration!$A$2</xm:f>
            <x14:dxf>
              <font>
                <color rgb="FFC00000"/>
              </font>
              <fill>
                <patternFill>
                  <bgColor theme="1" tint="4.9989318521683403E-2"/>
                </patternFill>
              </fill>
            </x14:dxf>
          </x14:cfRule>
          <x14:cfRule type="cellIs" priority="42" stopIfTrue="1" operator="equal" id="{303A0F73-D396-4CAF-B6AE-B8D1EFFF755B}">
            <xm:f>Configuration!$A$8</xm:f>
            <x14:dxf>
              <font>
                <b val="0"/>
                <i/>
              </font>
            </x14:dxf>
          </x14:cfRule>
          <xm:sqref>D63</xm:sqref>
        </x14:conditionalFormatting>
        <x14:conditionalFormatting xmlns:xm="http://schemas.microsoft.com/office/excel/2006/main">
          <x14:cfRule type="cellIs" priority="39" stopIfTrue="1" operator="equal" id="{4EA0A46A-0216-4D27-890B-DCB424C2BA55}">
            <xm:f>Configuration!$A$2</xm:f>
            <x14:dxf>
              <font>
                <color rgb="FFC00000"/>
              </font>
              <fill>
                <patternFill>
                  <bgColor theme="1" tint="4.9989318521683403E-2"/>
                </patternFill>
              </fill>
            </x14:dxf>
          </x14:cfRule>
          <x14:cfRule type="cellIs" priority="40" stopIfTrue="1" operator="equal" id="{A40B0182-A5DF-421F-93B7-F52ED56256E8}">
            <xm:f>Configuration!$A$8</xm:f>
            <x14:dxf>
              <font>
                <b val="0"/>
                <i/>
              </font>
            </x14:dxf>
          </x14:cfRule>
          <xm:sqref>D65:D69</xm:sqref>
        </x14:conditionalFormatting>
        <x14:conditionalFormatting xmlns:xm="http://schemas.microsoft.com/office/excel/2006/main">
          <x14:cfRule type="cellIs" priority="37" stopIfTrue="1" operator="equal" id="{4C17EC3D-796E-405E-8E81-E5FB5CFC9576}">
            <xm:f>Configuration!$A$2</xm:f>
            <x14:dxf>
              <font>
                <color rgb="FFC00000"/>
              </font>
              <fill>
                <patternFill>
                  <bgColor theme="1" tint="4.9989318521683403E-2"/>
                </patternFill>
              </fill>
            </x14:dxf>
          </x14:cfRule>
          <x14:cfRule type="cellIs" priority="38" stopIfTrue="1" operator="equal" id="{7EE80743-CC5A-4CE5-B7AF-003656A57D9E}">
            <xm:f>Configuration!$A$8</xm:f>
            <x14:dxf>
              <font>
                <b val="0"/>
                <i/>
              </font>
            </x14:dxf>
          </x14:cfRule>
          <xm:sqref>D64</xm:sqref>
        </x14:conditionalFormatting>
        <x14:conditionalFormatting xmlns:xm="http://schemas.microsoft.com/office/excel/2006/main">
          <x14:cfRule type="cellIs" priority="17" stopIfTrue="1" operator="equal" id="{04E0DE39-E8CE-479A-8D14-F987914FD63C}">
            <xm:f>Configuration!$A$2</xm:f>
            <x14:dxf>
              <font>
                <color rgb="FFC00000"/>
              </font>
              <fill>
                <patternFill>
                  <bgColor theme="1" tint="4.9989318521683403E-2"/>
                </patternFill>
              </fill>
            </x14:dxf>
          </x14:cfRule>
          <x14:cfRule type="cellIs" priority="18" stopIfTrue="1" operator="equal" id="{ACDAFD57-3C6E-4711-AF7D-5B6D7E6C2FDE}">
            <xm:f>Configuration!$A$8</xm:f>
            <x14:dxf>
              <font>
                <b val="0"/>
                <i/>
              </font>
            </x14:dxf>
          </x14:cfRule>
          <xm:sqref>E63:J63</xm:sqref>
        </x14:conditionalFormatting>
        <x14:conditionalFormatting xmlns:xm="http://schemas.microsoft.com/office/excel/2006/main">
          <x14:cfRule type="cellIs" priority="15" stopIfTrue="1" operator="equal" id="{8044CD3A-C33F-424E-BBD9-9B858E074E7D}">
            <xm:f>Configuration!$A$2</xm:f>
            <x14:dxf>
              <font>
                <color rgb="FFC00000"/>
              </font>
              <fill>
                <patternFill>
                  <bgColor theme="1" tint="4.9989318521683403E-2"/>
                </patternFill>
              </fill>
            </x14:dxf>
          </x14:cfRule>
          <x14:cfRule type="cellIs" priority="16" stopIfTrue="1" operator="equal" id="{205306FA-E69D-48DE-ACF7-7E76A2849714}">
            <xm:f>Configuration!$A$8</xm:f>
            <x14:dxf>
              <font>
                <b val="0"/>
                <i/>
              </font>
            </x14:dxf>
          </x14:cfRule>
          <xm:sqref>E65:J69</xm:sqref>
        </x14:conditionalFormatting>
        <x14:conditionalFormatting xmlns:xm="http://schemas.microsoft.com/office/excel/2006/main">
          <x14:cfRule type="cellIs" priority="13" stopIfTrue="1" operator="equal" id="{694164F1-CBAA-4258-9505-D6BCAAE68539}">
            <xm:f>Configuration!$A$2</xm:f>
            <x14:dxf>
              <font>
                <color rgb="FFC00000"/>
              </font>
              <fill>
                <patternFill>
                  <bgColor theme="1" tint="4.9989318521683403E-2"/>
                </patternFill>
              </fill>
            </x14:dxf>
          </x14:cfRule>
          <x14:cfRule type="cellIs" priority="14" stopIfTrue="1" operator="equal" id="{CC587241-34DA-4BE7-A9AD-48479FA2267E}">
            <xm:f>Configuration!$A$8</xm:f>
            <x14:dxf>
              <font>
                <b val="0"/>
                <i/>
              </font>
            </x14:dxf>
          </x14:cfRule>
          <xm:sqref>E64:J64</xm:sqref>
        </x14:conditionalFormatting>
        <x14:conditionalFormatting xmlns:xm="http://schemas.microsoft.com/office/excel/2006/main">
          <x14:cfRule type="cellIs" priority="11" stopIfTrue="1" operator="equal" id="{620C7B13-0F9D-49A2-8DE0-AA6A5149A024}">
            <xm:f>Configuration!$A$2</xm:f>
            <x14:dxf>
              <font>
                <color rgb="FFC00000"/>
              </font>
              <fill>
                <patternFill>
                  <bgColor theme="1" tint="4.9989318521683403E-2"/>
                </patternFill>
              </fill>
            </x14:dxf>
          </x14:cfRule>
          <x14:cfRule type="cellIs" priority="12" stopIfTrue="1" operator="equal" id="{313C56FD-A4D5-479C-A803-F40DA308AA14}">
            <xm:f>Configuration!$A$8</xm:f>
            <x14:dxf>
              <font>
                <b val="0"/>
                <i/>
              </font>
            </x14:dxf>
          </x14:cfRule>
          <xm:sqref>D10:J13</xm:sqref>
        </x14:conditionalFormatting>
        <x14:conditionalFormatting xmlns:xm="http://schemas.microsoft.com/office/excel/2006/main">
          <x14:cfRule type="cellIs" priority="9" stopIfTrue="1" operator="equal" id="{8B618D25-EA31-43C2-951F-9ECCD7AADA80}">
            <xm:f>Configuration!$A$2</xm:f>
            <x14:dxf>
              <font>
                <color rgb="FFC00000"/>
              </font>
              <fill>
                <patternFill>
                  <bgColor theme="1" tint="4.9989318521683403E-2"/>
                </patternFill>
              </fill>
            </x14:dxf>
          </x14:cfRule>
          <x14:cfRule type="cellIs" priority="10" stopIfTrue="1" operator="equal" id="{92EDC199-1768-4B13-B68F-AC628D8E1910}">
            <xm:f>Configuration!$A$8</xm:f>
            <x14:dxf>
              <font>
                <b val="0"/>
                <i/>
              </font>
            </x14:dxf>
          </x14:cfRule>
          <xm:sqref>D30:J30</xm:sqref>
        </x14:conditionalFormatting>
        <x14:conditionalFormatting xmlns:xm="http://schemas.microsoft.com/office/excel/2006/main">
          <x14:cfRule type="cellIs" priority="3" stopIfTrue="1" operator="equal" id="{5C568F78-E523-4E98-9619-046A47DA2E2D}">
            <xm:f>Configuration!$A$2</xm:f>
            <x14:dxf>
              <font>
                <color rgb="FFC00000"/>
              </font>
              <fill>
                <patternFill>
                  <bgColor theme="1" tint="4.9989318521683403E-2"/>
                </patternFill>
              </fill>
            </x14:dxf>
          </x14:cfRule>
          <x14:cfRule type="cellIs" priority="4" stopIfTrue="1" operator="equal" id="{5E309DA4-C8F4-40DA-8947-0E76EFD14380}">
            <xm:f>Configuration!$A$8</xm:f>
            <x14:dxf>
              <font>
                <b val="0"/>
                <i/>
              </font>
            </x14:dxf>
          </x14:cfRule>
          <xm:sqref>D31:J34</xm:sqref>
        </x14:conditionalFormatting>
        <x14:conditionalFormatting xmlns:xm="http://schemas.microsoft.com/office/excel/2006/main">
          <x14:cfRule type="cellIs" priority="1" stopIfTrue="1" operator="equal" id="{16103538-2903-4101-A374-B8084B8477FC}">
            <xm:f>Configuration!$A$2</xm:f>
            <x14:dxf>
              <font>
                <color rgb="FFC00000"/>
              </font>
              <fill>
                <patternFill>
                  <bgColor theme="1" tint="4.9989318521683403E-2"/>
                </patternFill>
              </fill>
            </x14:dxf>
          </x14:cfRule>
          <x14:cfRule type="cellIs" priority="2" stopIfTrue="1" operator="equal" id="{3471124C-5288-4E22-8C60-71BF4CB596A1}">
            <xm:f>Configuration!$A$8</xm:f>
            <x14:dxf>
              <font>
                <b val="0"/>
                <i/>
              </font>
            </x14:dxf>
          </x14:cfRule>
          <xm:sqref>D35:J38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N62"/>
  <sheetViews>
    <sheetView zoomScaleNormal="100" zoomScalePageLayoutView="76" workbookViewId="0">
      <selection activeCell="M5" sqref="M5"/>
    </sheetView>
  </sheetViews>
  <sheetFormatPr baseColWidth="10" defaultColWidth="10.83203125" defaultRowHeight="35" customHeight="1" x14ac:dyDescent="0.2"/>
  <cols>
    <col min="1" max="1" width="50.6640625" style="60" customWidth="1"/>
    <col min="2" max="3" width="50.6640625" style="58" customWidth="1"/>
    <col min="4" max="9" width="3.6640625" style="58" customWidth="1"/>
    <col min="10" max="10" width="3.6640625" style="58" hidden="1" customWidth="1"/>
    <col min="11" max="11" width="20.6640625" style="60" customWidth="1"/>
    <col min="12" max="12" width="10.83203125" style="44"/>
    <col min="13" max="16384" width="10.83203125" style="58"/>
  </cols>
  <sheetData>
    <row r="1" spans="1:14" ht="35" customHeight="1" thickBot="1" x14ac:dyDescent="0.25">
      <c r="A1" s="417" t="s">
        <v>136</v>
      </c>
      <c r="B1" s="418"/>
      <c r="C1" s="418"/>
      <c r="D1" s="418"/>
      <c r="E1" s="418"/>
      <c r="F1" s="418"/>
      <c r="G1" s="418"/>
      <c r="H1" s="418"/>
      <c r="I1" s="418"/>
      <c r="J1" s="418"/>
      <c r="K1" s="419"/>
      <c r="L1" s="64"/>
      <c r="M1" s="57"/>
      <c r="N1" s="57"/>
    </row>
    <row r="2" spans="1:14" ht="16" x14ac:dyDescent="0.2">
      <c r="A2" s="428"/>
      <c r="B2" s="436" t="s">
        <v>5</v>
      </c>
      <c r="C2" s="420" t="s">
        <v>2</v>
      </c>
      <c r="D2" s="430" t="s">
        <v>3</v>
      </c>
      <c r="E2" s="431"/>
      <c r="F2" s="431"/>
      <c r="G2" s="431"/>
      <c r="H2" s="431"/>
      <c r="I2" s="431"/>
      <c r="J2" s="432"/>
      <c r="K2" s="421" t="s">
        <v>4</v>
      </c>
    </row>
    <row r="3" spans="1:14" s="59" customFormat="1" ht="64" thickBot="1" x14ac:dyDescent="0.25">
      <c r="A3" s="429"/>
      <c r="B3" s="436"/>
      <c r="C3" s="420"/>
      <c r="D3" s="61" t="str">
        <f>Configuration!$A$2</f>
        <v>Non Acquis</v>
      </c>
      <c r="E3" s="62" t="str">
        <f>Configuration!$A$3</f>
        <v>Loin</v>
      </c>
      <c r="F3" s="61" t="str">
        <f>Configuration!$A$4</f>
        <v>Proche</v>
      </c>
      <c r="G3" s="63" t="str">
        <f>Configuration!$A$5</f>
        <v>Très proche</v>
      </c>
      <c r="H3" s="61" t="str">
        <f>Configuration!$A$6</f>
        <v>Attendu</v>
      </c>
      <c r="I3" s="63" t="str">
        <f>Configuration!$A$7</f>
        <v>Au-delà</v>
      </c>
      <c r="J3" s="74" t="str">
        <f>Configuration!A9</f>
        <v>Pas d'objet</v>
      </c>
      <c r="K3" s="421"/>
      <c r="L3" s="44"/>
    </row>
    <row r="4" spans="1:14" ht="25" customHeight="1" thickBot="1" x14ac:dyDescent="0.25">
      <c r="A4" s="425" t="s">
        <v>72</v>
      </c>
      <c r="B4" s="426"/>
      <c r="C4" s="426"/>
      <c r="D4" s="426"/>
      <c r="E4" s="426"/>
      <c r="F4" s="426"/>
      <c r="G4" s="426"/>
      <c r="H4" s="426"/>
      <c r="I4" s="426"/>
      <c r="J4" s="426"/>
      <c r="K4" s="427"/>
    </row>
    <row r="5" spans="1:14" ht="25" customHeight="1" thickBot="1" x14ac:dyDescent="0.25">
      <c r="A5" s="117" t="s">
        <v>18</v>
      </c>
      <c r="B5" s="433"/>
      <c r="C5" s="4"/>
      <c r="D5" s="1"/>
      <c r="E5" s="5"/>
      <c r="F5" s="1"/>
      <c r="G5" s="1"/>
      <c r="H5" s="1"/>
      <c r="I5" s="1"/>
      <c r="J5" s="69"/>
      <c r="K5" s="205" t="str">
        <f>'Vue d''ensemble'!$D$4</f>
        <v>ADAM Cyrille</v>
      </c>
      <c r="L5" s="44" t="str">
        <f>IF(NOT(ISBLANK(J5)),$J$3,IF(NOT(ISBLANK(I5)),$I$3,IF(NOT(ISBLANK(H5)),$H$3,IF(NOT(ISBLANK(G5)),$G$3,IF(NOT(ISBLANK(F5)),$F$3,IF(NOT(ISBLANK(E5)),$E$3,IF(NOT(ISBLANK(D5)),D$3,Configuration!$A$8)))))))</f>
        <v>Évaluation manquante</v>
      </c>
    </row>
    <row r="6" spans="1:14" ht="25" customHeight="1" x14ac:dyDescent="0.2">
      <c r="A6" s="422" t="s">
        <v>171</v>
      </c>
      <c r="B6" s="434"/>
      <c r="C6" s="48"/>
      <c r="D6" s="49"/>
      <c r="E6" s="50"/>
      <c r="F6" s="49"/>
      <c r="G6" s="49"/>
      <c r="H6" s="49"/>
      <c r="I6" s="49"/>
      <c r="J6" s="70"/>
      <c r="K6" s="206" t="str">
        <f>'Vue d''ensemble'!$E$4</f>
        <v>CARON Vincent</v>
      </c>
      <c r="L6" s="44" t="str">
        <f>IF(NOT(ISBLANK(J6)),$J$3,IF(NOT(ISBLANK(I6)),$I$3,IF(NOT(ISBLANK(H6)),$H$3,IF(NOT(ISBLANK(G6)),$G$3,IF(NOT(ISBLANK(F6)),$F$3,IF(NOT(ISBLANK(E6)),$E$3,IF(NOT(ISBLANK(D6)),D$3,Configuration!$A$8)))))))</f>
        <v>Évaluation manquante</v>
      </c>
    </row>
    <row r="7" spans="1:14" ht="25" customHeight="1" x14ac:dyDescent="0.2">
      <c r="A7" s="423"/>
      <c r="B7" s="434"/>
      <c r="C7" s="48"/>
      <c r="D7" s="49"/>
      <c r="E7" s="50"/>
      <c r="F7" s="49"/>
      <c r="G7" s="49"/>
      <c r="H7" s="49"/>
      <c r="I7" s="49"/>
      <c r="J7" s="76"/>
      <c r="K7" s="206" t="str">
        <f>'Vue d''ensemble'!$F$4</f>
        <v>DAIBISARAM Alan</v>
      </c>
      <c r="L7" s="44" t="str">
        <f>IF(NOT(ISBLANK(J7)),$J$3,IF(NOT(ISBLANK(I7)),$I$3,IF(NOT(ISBLANK(H7)),$H$3,IF(NOT(ISBLANK(G7)),$G$3,IF(NOT(ISBLANK(F7)),$F$3,IF(NOT(ISBLANK(E7)),$E$3,IF(NOT(ISBLANK(D7)),D$3,Configuration!$A$8)))))))</f>
        <v>Évaluation manquante</v>
      </c>
    </row>
    <row r="8" spans="1:14" ht="25" customHeight="1" x14ac:dyDescent="0.2">
      <c r="A8" s="423"/>
      <c r="B8" s="434"/>
      <c r="C8" s="48"/>
      <c r="D8" s="49"/>
      <c r="E8" s="50"/>
      <c r="F8" s="49"/>
      <c r="G8" s="49"/>
      <c r="H8" s="49"/>
      <c r="I8" s="49"/>
      <c r="J8" s="76"/>
      <c r="K8" s="206" t="str">
        <f>'Vue d''ensemble'!$G$4</f>
        <v>GARNIER Louis-François</v>
      </c>
      <c r="L8" s="44" t="str">
        <f>IF(NOT(ISBLANK(J8)),$J$3,IF(NOT(ISBLANK(I8)),$I$3,IF(NOT(ISBLANK(H8)),$H$3,IF(NOT(ISBLANK(G8)),$G$3,IF(NOT(ISBLANK(F8)),$F$3,IF(NOT(ISBLANK(E8)),$E$3,IF(NOT(ISBLANK(D8)),D$3,Configuration!$A$8)))))))</f>
        <v>Évaluation manquante</v>
      </c>
    </row>
    <row r="9" spans="1:14" ht="25" customHeight="1" x14ac:dyDescent="0.2">
      <c r="A9" s="423"/>
      <c r="B9" s="434"/>
      <c r="C9" s="48"/>
      <c r="D9" s="49"/>
      <c r="E9" s="50"/>
      <c r="F9" s="49"/>
      <c r="G9" s="49"/>
      <c r="H9" s="49"/>
      <c r="I9" s="49"/>
      <c r="J9" s="76"/>
      <c r="K9" s="206" t="str">
        <f>'Vue d''ensemble'!$H$4</f>
        <v>HARRATI Mohsine</v>
      </c>
      <c r="L9" s="44" t="str">
        <f>IF(NOT(ISBLANK(J9)),$J$3,IF(NOT(ISBLANK(I9)),$I$3,IF(NOT(ISBLANK(H9)),$H$3,IF(NOT(ISBLANK(G9)),$G$3,IF(NOT(ISBLANK(F9)),$F$3,IF(NOT(ISBLANK(E9)),$E$3,IF(NOT(ISBLANK(D9)),D$3,Configuration!$A$8)))))))</f>
        <v>Évaluation manquante</v>
      </c>
    </row>
    <row r="10" spans="1:14" ht="25" customHeight="1" x14ac:dyDescent="0.2">
      <c r="A10" s="423"/>
      <c r="B10" s="434"/>
      <c r="C10" s="48"/>
      <c r="D10" s="49"/>
      <c r="E10" s="50"/>
      <c r="F10" s="49"/>
      <c r="G10" s="49"/>
      <c r="H10" s="49"/>
      <c r="I10" s="49"/>
      <c r="J10" s="76"/>
      <c r="K10" s="206" t="str">
        <f>'Vue d''ensemble'!$I$4</f>
        <v>- -</v>
      </c>
      <c r="L10" s="44" t="str">
        <f>IF(NOT(ISBLANK(J10)),$J$3,IF(NOT(ISBLANK(I10)),$I$3,IF(NOT(ISBLANK(H10)),$H$3,IF(NOT(ISBLANK(G10)),$G$3,IF(NOT(ISBLANK(F10)),$F$3,IF(NOT(ISBLANK(E10)),$E$3,IF(NOT(ISBLANK(D10)),D$3,Configuration!$A$8)))))))</f>
        <v>Évaluation manquante</v>
      </c>
    </row>
    <row r="11" spans="1:14" ht="25" customHeight="1" thickBot="1" x14ac:dyDescent="0.25">
      <c r="A11" s="424"/>
      <c r="B11" s="435"/>
      <c r="C11" s="51"/>
      <c r="D11" s="52"/>
      <c r="E11" s="53"/>
      <c r="F11" s="52"/>
      <c r="G11" s="52"/>
      <c r="H11" s="52"/>
      <c r="I11" s="52"/>
      <c r="J11" s="77"/>
      <c r="K11" s="207" t="str">
        <f>'Vue d''ensemble'!$J$4</f>
        <v>- -</v>
      </c>
      <c r="L11" s="44" t="str">
        <f>IF(NOT(ISBLANK(J11)),$J$3,IF(NOT(ISBLANK(I11)),$I$3,IF(NOT(ISBLANK(H11)),$H$3,IF(NOT(ISBLANK(G11)),$G$3,IF(NOT(ISBLANK(F11)),$F$3,IF(NOT(ISBLANK(E11)),$E$3,IF(NOT(ISBLANK(D11)),D$3,Configuration!$A$8)))))))</f>
        <v>Évaluation manquante</v>
      </c>
    </row>
    <row r="12" spans="1:14" ht="25" customHeight="1" thickBot="1" x14ac:dyDescent="0.25">
      <c r="A12" s="117" t="s">
        <v>8</v>
      </c>
      <c r="B12" s="442"/>
      <c r="C12" s="45"/>
      <c r="D12" s="46"/>
      <c r="E12" s="47"/>
      <c r="F12" s="46"/>
      <c r="G12" s="46"/>
      <c r="H12" s="46"/>
      <c r="I12" s="46"/>
      <c r="J12" s="75"/>
      <c r="K12" s="202" t="str">
        <f>'Vue d''ensemble'!$D$4</f>
        <v>ADAM Cyrille</v>
      </c>
      <c r="L12" s="44" t="str">
        <f>IF(NOT(ISBLANK(J12)),$J$3,IF(NOT(ISBLANK(I12)),$I$3,IF(NOT(ISBLANK(H12)),$H$3,IF(NOT(ISBLANK(G12)),$G$3,IF(NOT(ISBLANK(F12)),$F$3,IF(NOT(ISBLANK(E12)),$E$3,IF(NOT(ISBLANK(D12)),D$3,Configuration!$A$8)))))))</f>
        <v>Évaluation manquante</v>
      </c>
    </row>
    <row r="13" spans="1:14" ht="25" customHeight="1" x14ac:dyDescent="0.2">
      <c r="A13" s="422" t="s">
        <v>172</v>
      </c>
      <c r="B13" s="443"/>
      <c r="C13" s="48"/>
      <c r="D13" s="49"/>
      <c r="E13" s="50"/>
      <c r="F13" s="49"/>
      <c r="G13" s="49"/>
      <c r="H13" s="49"/>
      <c r="I13" s="49"/>
      <c r="J13" s="76"/>
      <c r="K13" s="203" t="str">
        <f>'Vue d''ensemble'!$E$4</f>
        <v>CARON Vincent</v>
      </c>
      <c r="L13" s="44" t="str">
        <f>IF(NOT(ISBLANK(J13)),$J$3,IF(NOT(ISBLANK(I13)),$I$3,IF(NOT(ISBLANK(H13)),$H$3,IF(NOT(ISBLANK(G13)),$G$3,IF(NOT(ISBLANK(F13)),$F$3,IF(NOT(ISBLANK(E13)),$E$3,IF(NOT(ISBLANK(D13)),D$3,Configuration!$A$8)))))))</f>
        <v>Évaluation manquante</v>
      </c>
    </row>
    <row r="14" spans="1:14" ht="25" customHeight="1" x14ac:dyDescent="0.2">
      <c r="A14" s="423"/>
      <c r="B14" s="443"/>
      <c r="C14" s="48"/>
      <c r="D14" s="49"/>
      <c r="E14" s="50"/>
      <c r="F14" s="49"/>
      <c r="G14" s="49"/>
      <c r="H14" s="49"/>
      <c r="I14" s="49"/>
      <c r="J14" s="76"/>
      <c r="K14" s="203" t="str">
        <f>'Vue d''ensemble'!$F$4</f>
        <v>DAIBISARAM Alan</v>
      </c>
      <c r="L14" s="44" t="str">
        <f>IF(NOT(ISBLANK(J14)),$J$3,IF(NOT(ISBLANK(I14)),$I$3,IF(NOT(ISBLANK(H14)),$H$3,IF(NOT(ISBLANK(G14)),$G$3,IF(NOT(ISBLANK(F14)),$F$3,IF(NOT(ISBLANK(E14)),$E$3,IF(NOT(ISBLANK(D14)),D$3,Configuration!$A$8)))))))</f>
        <v>Évaluation manquante</v>
      </c>
    </row>
    <row r="15" spans="1:14" ht="25" customHeight="1" x14ac:dyDescent="0.2">
      <c r="A15" s="423"/>
      <c r="B15" s="443"/>
      <c r="C15" s="48"/>
      <c r="D15" s="49"/>
      <c r="E15" s="50"/>
      <c r="F15" s="49"/>
      <c r="G15" s="49"/>
      <c r="H15" s="49"/>
      <c r="I15" s="49"/>
      <c r="J15" s="76"/>
      <c r="K15" s="203" t="str">
        <f>'Vue d''ensemble'!$G$4</f>
        <v>GARNIER Louis-François</v>
      </c>
      <c r="L15" s="44" t="str">
        <f>IF(NOT(ISBLANK(J15)),$J$3,IF(NOT(ISBLANK(I15)),$I$3,IF(NOT(ISBLANK(H15)),$H$3,IF(NOT(ISBLANK(G15)),$G$3,IF(NOT(ISBLANK(F15)),$F$3,IF(NOT(ISBLANK(E15)),$E$3,IF(NOT(ISBLANK(D15)),D$3,Configuration!$A$8)))))))</f>
        <v>Évaluation manquante</v>
      </c>
    </row>
    <row r="16" spans="1:14" ht="25" customHeight="1" x14ac:dyDescent="0.2">
      <c r="A16" s="423"/>
      <c r="B16" s="443"/>
      <c r="C16" s="48"/>
      <c r="D16" s="49"/>
      <c r="E16" s="50"/>
      <c r="F16" s="49"/>
      <c r="G16" s="49"/>
      <c r="H16" s="49"/>
      <c r="I16" s="49"/>
      <c r="J16" s="76"/>
      <c r="K16" s="203" t="str">
        <f>'Vue d''ensemble'!$H$4</f>
        <v>HARRATI Mohsine</v>
      </c>
      <c r="L16" s="44" t="str">
        <f>IF(NOT(ISBLANK(J16)),$J$3,IF(NOT(ISBLANK(I16)),$I$3,IF(NOT(ISBLANK(H16)),$H$3,IF(NOT(ISBLANK(G16)),$G$3,IF(NOT(ISBLANK(F16)),$F$3,IF(NOT(ISBLANK(E16)),$E$3,IF(NOT(ISBLANK(D16)),D$3,Configuration!$A$8)))))))</f>
        <v>Évaluation manquante</v>
      </c>
    </row>
    <row r="17" spans="1:12" ht="25" customHeight="1" x14ac:dyDescent="0.2">
      <c r="A17" s="423"/>
      <c r="B17" s="443"/>
      <c r="C17" s="48"/>
      <c r="D17" s="49"/>
      <c r="E17" s="50"/>
      <c r="F17" s="49"/>
      <c r="G17" s="49"/>
      <c r="H17" s="49"/>
      <c r="I17" s="49"/>
      <c r="J17" s="76"/>
      <c r="K17" s="203" t="str">
        <f>'Vue d''ensemble'!$I$4</f>
        <v>- -</v>
      </c>
      <c r="L17" s="44" t="str">
        <f>IF(NOT(ISBLANK(J17)),$J$3,IF(NOT(ISBLANK(I17)),$I$3,IF(NOT(ISBLANK(H17)),$H$3,IF(NOT(ISBLANK(G17)),$G$3,IF(NOT(ISBLANK(F17)),$F$3,IF(NOT(ISBLANK(E17)),$E$3,IF(NOT(ISBLANK(D17)),D$3,Configuration!$A$8)))))))</f>
        <v>Évaluation manquante</v>
      </c>
    </row>
    <row r="18" spans="1:12" ht="25" customHeight="1" thickBot="1" x14ac:dyDescent="0.25">
      <c r="A18" s="424"/>
      <c r="B18" s="444"/>
      <c r="C18" s="51"/>
      <c r="D18" s="52"/>
      <c r="E18" s="53"/>
      <c r="F18" s="52"/>
      <c r="G18" s="52"/>
      <c r="H18" s="52"/>
      <c r="I18" s="52"/>
      <c r="J18" s="77"/>
      <c r="K18" s="204" t="str">
        <f>'Vue d''ensemble'!$J$4</f>
        <v>- -</v>
      </c>
      <c r="L18" s="44" t="str">
        <f>IF(NOT(ISBLANK(J18)),$J$3,IF(NOT(ISBLANK(I18)),$I$3,IF(NOT(ISBLANK(H18)),$H$3,IF(NOT(ISBLANK(G18)),$G$3,IF(NOT(ISBLANK(F18)),$F$3,IF(NOT(ISBLANK(E18)),$E$3,IF(NOT(ISBLANK(D18)),D$3,Configuration!$A$8)))))))</f>
        <v>Évaluation manquante</v>
      </c>
    </row>
    <row r="19" spans="1:12" ht="25" customHeight="1" thickBot="1" x14ac:dyDescent="0.25">
      <c r="A19" s="425" t="s">
        <v>73</v>
      </c>
      <c r="B19" s="426"/>
      <c r="C19" s="426"/>
      <c r="D19" s="426"/>
      <c r="E19" s="426"/>
      <c r="F19" s="426"/>
      <c r="G19" s="426"/>
      <c r="H19" s="426"/>
      <c r="I19" s="426"/>
      <c r="J19" s="426"/>
      <c r="K19" s="427"/>
    </row>
    <row r="20" spans="1:12" ht="25" customHeight="1" thickBot="1" x14ac:dyDescent="0.25">
      <c r="A20" s="117" t="s">
        <v>13</v>
      </c>
      <c r="B20" s="440"/>
      <c r="C20" s="54"/>
      <c r="D20" s="46"/>
      <c r="E20" s="47"/>
      <c r="F20" s="46"/>
      <c r="G20" s="46"/>
      <c r="H20" s="46"/>
      <c r="I20" s="46"/>
      <c r="J20" s="75"/>
      <c r="K20" s="202" t="str">
        <f>'Vue d''ensemble'!$D$4</f>
        <v>ADAM Cyrille</v>
      </c>
      <c r="L20" s="44" t="str">
        <f>IF(NOT(ISBLANK(J20)),$J$3,IF(NOT(ISBLANK(I20)),$I$3,IF(NOT(ISBLANK(H20)),$H$3,IF(NOT(ISBLANK(G20)),$G$3,IF(NOT(ISBLANK(F20)),$F$3,IF(NOT(ISBLANK(E20)),$E$3,IF(NOT(ISBLANK(D20)),D$3,Configuration!$A$8)))))))</f>
        <v>Évaluation manquante</v>
      </c>
    </row>
    <row r="21" spans="1:12" ht="25" customHeight="1" x14ac:dyDescent="0.2">
      <c r="A21" s="445" t="s">
        <v>193</v>
      </c>
      <c r="B21" s="438"/>
      <c r="C21" s="55"/>
      <c r="D21" s="49"/>
      <c r="E21" s="50"/>
      <c r="F21" s="49"/>
      <c r="G21" s="49"/>
      <c r="H21" s="49"/>
      <c r="I21" s="49"/>
      <c r="J21" s="76"/>
      <c r="K21" s="203" t="str">
        <f>'Vue d''ensemble'!$E$4</f>
        <v>CARON Vincent</v>
      </c>
      <c r="L21" s="44" t="str">
        <f>IF(NOT(ISBLANK(J21)),$J$3,IF(NOT(ISBLANK(I21)),$I$3,IF(NOT(ISBLANK(H21)),$H$3,IF(NOT(ISBLANK(G21)),$G$3,IF(NOT(ISBLANK(F21)),$F$3,IF(NOT(ISBLANK(E21)),$E$3,IF(NOT(ISBLANK(D21)),D$3,Configuration!$A$8)))))))</f>
        <v>Évaluation manquante</v>
      </c>
    </row>
    <row r="22" spans="1:12" ht="25" customHeight="1" x14ac:dyDescent="0.2">
      <c r="A22" s="446"/>
      <c r="B22" s="438"/>
      <c r="C22" s="55"/>
      <c r="D22" s="49"/>
      <c r="E22" s="50"/>
      <c r="F22" s="49"/>
      <c r="G22" s="49"/>
      <c r="H22" s="49"/>
      <c r="I22" s="49"/>
      <c r="J22" s="76"/>
      <c r="K22" s="203" t="str">
        <f>'Vue d''ensemble'!$F$4</f>
        <v>DAIBISARAM Alan</v>
      </c>
      <c r="L22" s="44" t="str">
        <f>IF(NOT(ISBLANK(J22)),$J$3,IF(NOT(ISBLANK(I22)),$I$3,IF(NOT(ISBLANK(H22)),$H$3,IF(NOT(ISBLANK(G22)),$G$3,IF(NOT(ISBLANK(F22)),$F$3,IF(NOT(ISBLANK(E22)),$E$3,IF(NOT(ISBLANK(D22)),D$3,Configuration!$A$8)))))))</f>
        <v>Évaluation manquante</v>
      </c>
    </row>
    <row r="23" spans="1:12" ht="25" customHeight="1" x14ac:dyDescent="0.2">
      <c r="A23" s="446"/>
      <c r="B23" s="438"/>
      <c r="C23" s="55"/>
      <c r="D23" s="49"/>
      <c r="E23" s="50"/>
      <c r="F23" s="49"/>
      <c r="G23" s="49"/>
      <c r="H23" s="49"/>
      <c r="I23" s="49"/>
      <c r="J23" s="76"/>
      <c r="K23" s="203" t="str">
        <f>'Vue d''ensemble'!$G$4</f>
        <v>GARNIER Louis-François</v>
      </c>
      <c r="L23" s="44" t="str">
        <f>IF(NOT(ISBLANK(J23)),$J$3,IF(NOT(ISBLANK(I23)),$I$3,IF(NOT(ISBLANK(H23)),$H$3,IF(NOT(ISBLANK(G23)),$G$3,IF(NOT(ISBLANK(F23)),$F$3,IF(NOT(ISBLANK(E23)),$E$3,IF(NOT(ISBLANK(D23)),D$3,Configuration!$A$8)))))))</f>
        <v>Évaluation manquante</v>
      </c>
    </row>
    <row r="24" spans="1:12" ht="25" customHeight="1" x14ac:dyDescent="0.2">
      <c r="A24" s="446"/>
      <c r="B24" s="438"/>
      <c r="C24" s="55"/>
      <c r="D24" s="49"/>
      <c r="E24" s="50"/>
      <c r="F24" s="49"/>
      <c r="G24" s="49"/>
      <c r="H24" s="49"/>
      <c r="I24" s="49"/>
      <c r="J24" s="76"/>
      <c r="K24" s="203" t="str">
        <f>'Vue d''ensemble'!$H$4</f>
        <v>HARRATI Mohsine</v>
      </c>
      <c r="L24" s="44" t="str">
        <f>IF(NOT(ISBLANK(J24)),$J$3,IF(NOT(ISBLANK(I24)),$I$3,IF(NOT(ISBLANK(H24)),$H$3,IF(NOT(ISBLANK(G24)),$G$3,IF(NOT(ISBLANK(F24)),$F$3,IF(NOT(ISBLANK(E24)),$E$3,IF(NOT(ISBLANK(D24)),D$3,Configuration!$A$8)))))))</f>
        <v>Évaluation manquante</v>
      </c>
    </row>
    <row r="25" spans="1:12" ht="25" customHeight="1" x14ac:dyDescent="0.2">
      <c r="A25" s="446"/>
      <c r="B25" s="438"/>
      <c r="C25" s="55"/>
      <c r="D25" s="49"/>
      <c r="E25" s="50"/>
      <c r="F25" s="49"/>
      <c r="G25" s="49"/>
      <c r="H25" s="49"/>
      <c r="I25" s="49"/>
      <c r="J25" s="76"/>
      <c r="K25" s="203" t="str">
        <f>'Vue d''ensemble'!$I$4</f>
        <v>- -</v>
      </c>
      <c r="L25" s="44" t="str">
        <f>IF(NOT(ISBLANK(J25)),$J$3,IF(NOT(ISBLANK(I25)),$I$3,IF(NOT(ISBLANK(H25)),$H$3,IF(NOT(ISBLANK(G25)),$G$3,IF(NOT(ISBLANK(F25)),$F$3,IF(NOT(ISBLANK(E25)),$E$3,IF(NOT(ISBLANK(D25)),D$3,Configuration!$A$8)))))))</f>
        <v>Évaluation manquante</v>
      </c>
    </row>
    <row r="26" spans="1:12" ht="25" customHeight="1" thickBot="1" x14ac:dyDescent="0.25">
      <c r="A26" s="447"/>
      <c r="B26" s="439"/>
      <c r="C26" s="56"/>
      <c r="D26" s="52"/>
      <c r="E26" s="53"/>
      <c r="F26" s="52"/>
      <c r="G26" s="52"/>
      <c r="H26" s="52"/>
      <c r="I26" s="52"/>
      <c r="J26" s="77"/>
      <c r="K26" s="204" t="str">
        <f>'Vue d''ensemble'!$J$4</f>
        <v>- -</v>
      </c>
      <c r="L26" s="44" t="str">
        <f>IF(NOT(ISBLANK(J26)),$J$3,IF(NOT(ISBLANK(I26)),$I$3,IF(NOT(ISBLANK(H26)),$H$3,IF(NOT(ISBLANK(G26)),$G$3,IF(NOT(ISBLANK(F26)),$F$3,IF(NOT(ISBLANK(E26)),$E$3,IF(NOT(ISBLANK(D26)),D$3,Configuration!$A$8)))))))</f>
        <v>Évaluation manquante</v>
      </c>
    </row>
    <row r="27" spans="1:12" ht="25" customHeight="1" thickBot="1" x14ac:dyDescent="0.25">
      <c r="A27" s="117" t="s">
        <v>6</v>
      </c>
      <c r="B27" s="440"/>
      <c r="C27" s="54"/>
      <c r="D27" s="46"/>
      <c r="E27" s="47"/>
      <c r="F27" s="46"/>
      <c r="G27" s="46"/>
      <c r="H27" s="46"/>
      <c r="I27" s="46"/>
      <c r="J27" s="75"/>
      <c r="K27" s="202" t="str">
        <f>'Vue d''ensemble'!$D$4</f>
        <v>ADAM Cyrille</v>
      </c>
      <c r="L27" s="44" t="str">
        <f>IF(NOT(ISBLANK(J27)),$J$3,IF(NOT(ISBLANK(I27)),$I$3,IF(NOT(ISBLANK(H27)),$H$3,IF(NOT(ISBLANK(G27)),$G$3,IF(NOT(ISBLANK(F27)),$F$3,IF(NOT(ISBLANK(E27)),$E$3,IF(NOT(ISBLANK(D27)),D$3,Configuration!$A$8)))))))</f>
        <v>Évaluation manquante</v>
      </c>
    </row>
    <row r="28" spans="1:12" ht="25" customHeight="1" x14ac:dyDescent="0.2">
      <c r="A28" s="422" t="s">
        <v>145</v>
      </c>
      <c r="B28" s="438"/>
      <c r="C28" s="55"/>
      <c r="D28" s="49"/>
      <c r="E28" s="50"/>
      <c r="F28" s="49"/>
      <c r="G28" s="49"/>
      <c r="H28" s="49"/>
      <c r="I28" s="49"/>
      <c r="J28" s="76"/>
      <c r="K28" s="203" t="str">
        <f>'Vue d''ensemble'!$E$4</f>
        <v>CARON Vincent</v>
      </c>
      <c r="L28" s="44" t="str">
        <f>IF(NOT(ISBLANK(J28)),$J$3,IF(NOT(ISBLANK(I28)),$I$3,IF(NOT(ISBLANK(H28)),$H$3,IF(NOT(ISBLANK(G28)),$G$3,IF(NOT(ISBLANK(F28)),$F$3,IF(NOT(ISBLANK(E28)),$E$3,IF(NOT(ISBLANK(D28)),D$3,Configuration!$A$8)))))))</f>
        <v>Évaluation manquante</v>
      </c>
    </row>
    <row r="29" spans="1:12" ht="25" customHeight="1" x14ac:dyDescent="0.2">
      <c r="A29" s="423"/>
      <c r="B29" s="438"/>
      <c r="C29" s="55"/>
      <c r="D29" s="49"/>
      <c r="E29" s="50"/>
      <c r="F29" s="49"/>
      <c r="G29" s="49"/>
      <c r="H29" s="49"/>
      <c r="I29" s="49"/>
      <c r="J29" s="76"/>
      <c r="K29" s="203" t="str">
        <f>'Vue d''ensemble'!$F$4</f>
        <v>DAIBISARAM Alan</v>
      </c>
      <c r="L29" s="44" t="str">
        <f>IF(NOT(ISBLANK(J29)),$J$3,IF(NOT(ISBLANK(I29)),$I$3,IF(NOT(ISBLANK(H29)),$H$3,IF(NOT(ISBLANK(G29)),$G$3,IF(NOT(ISBLANK(F29)),$F$3,IF(NOT(ISBLANK(E29)),$E$3,IF(NOT(ISBLANK(D29)),D$3,Configuration!$A$8)))))))</f>
        <v>Évaluation manquante</v>
      </c>
    </row>
    <row r="30" spans="1:12" ht="25" customHeight="1" x14ac:dyDescent="0.2">
      <c r="A30" s="423"/>
      <c r="B30" s="438"/>
      <c r="C30" s="55"/>
      <c r="D30" s="49"/>
      <c r="E30" s="50"/>
      <c r="F30" s="49"/>
      <c r="G30" s="49"/>
      <c r="H30" s="49"/>
      <c r="I30" s="49"/>
      <c r="J30" s="76"/>
      <c r="K30" s="203" t="str">
        <f>'Vue d''ensemble'!$G$4</f>
        <v>GARNIER Louis-François</v>
      </c>
      <c r="L30" s="44" t="str">
        <f>IF(NOT(ISBLANK(J30)),$J$3,IF(NOT(ISBLANK(I30)),$I$3,IF(NOT(ISBLANK(H30)),$H$3,IF(NOT(ISBLANK(G30)),$G$3,IF(NOT(ISBLANK(F30)),$F$3,IF(NOT(ISBLANK(E30)),$E$3,IF(NOT(ISBLANK(D30)),D$3,Configuration!$A$8)))))))</f>
        <v>Évaluation manquante</v>
      </c>
    </row>
    <row r="31" spans="1:12" ht="25" customHeight="1" x14ac:dyDescent="0.2">
      <c r="A31" s="423"/>
      <c r="B31" s="438"/>
      <c r="C31" s="55"/>
      <c r="D31" s="49"/>
      <c r="E31" s="50"/>
      <c r="F31" s="49"/>
      <c r="G31" s="49"/>
      <c r="H31" s="49"/>
      <c r="I31" s="49"/>
      <c r="J31" s="76"/>
      <c r="K31" s="203" t="str">
        <f>'Vue d''ensemble'!$H$4</f>
        <v>HARRATI Mohsine</v>
      </c>
      <c r="L31" s="44" t="str">
        <f>IF(NOT(ISBLANK(J31)),$J$3,IF(NOT(ISBLANK(I31)),$I$3,IF(NOT(ISBLANK(H31)),$H$3,IF(NOT(ISBLANK(G31)),$G$3,IF(NOT(ISBLANK(F31)),$F$3,IF(NOT(ISBLANK(E31)),$E$3,IF(NOT(ISBLANK(D31)),D$3,Configuration!$A$8)))))))</f>
        <v>Évaluation manquante</v>
      </c>
    </row>
    <row r="32" spans="1:12" ht="25" customHeight="1" x14ac:dyDescent="0.2">
      <c r="A32" s="423"/>
      <c r="B32" s="438"/>
      <c r="C32" s="55"/>
      <c r="D32" s="49"/>
      <c r="E32" s="50"/>
      <c r="F32" s="49"/>
      <c r="G32" s="49"/>
      <c r="H32" s="49"/>
      <c r="I32" s="49"/>
      <c r="J32" s="76"/>
      <c r="K32" s="203" t="str">
        <f>'Vue d''ensemble'!$I$4</f>
        <v>- -</v>
      </c>
      <c r="L32" s="44" t="str">
        <f>IF(NOT(ISBLANK(J32)),$J$3,IF(NOT(ISBLANK(I32)),$I$3,IF(NOT(ISBLANK(H32)),$H$3,IF(NOT(ISBLANK(G32)),$G$3,IF(NOT(ISBLANK(F32)),$F$3,IF(NOT(ISBLANK(E32)),$E$3,IF(NOT(ISBLANK(D32)),D$3,Configuration!$A$8)))))))</f>
        <v>Évaluation manquante</v>
      </c>
    </row>
    <row r="33" spans="1:12" ht="25" customHeight="1" thickBot="1" x14ac:dyDescent="0.25">
      <c r="A33" s="424"/>
      <c r="B33" s="439"/>
      <c r="C33" s="56"/>
      <c r="D33" s="52"/>
      <c r="E33" s="53"/>
      <c r="F33" s="52"/>
      <c r="G33" s="52"/>
      <c r="H33" s="52"/>
      <c r="I33" s="52"/>
      <c r="J33" s="77"/>
      <c r="K33" s="204" t="str">
        <f>'Vue d''ensemble'!$J$4</f>
        <v>- -</v>
      </c>
      <c r="L33" s="44" t="str">
        <f>IF(NOT(ISBLANK(J33)),$J$3,IF(NOT(ISBLANK(I33)),$I$3,IF(NOT(ISBLANK(H33)),$H$3,IF(NOT(ISBLANK(G33)),$G$3,IF(NOT(ISBLANK(F33)),$F$3,IF(NOT(ISBLANK(E33)),$E$3,IF(NOT(ISBLANK(D33)),D$3,Configuration!$A$8)))))))</f>
        <v>Évaluation manquante</v>
      </c>
    </row>
    <row r="34" spans="1:12" ht="25" customHeight="1" thickBot="1" x14ac:dyDescent="0.25">
      <c r="A34" s="425" t="s">
        <v>74</v>
      </c>
      <c r="B34" s="426"/>
      <c r="C34" s="426"/>
      <c r="D34" s="426"/>
      <c r="E34" s="426"/>
      <c r="F34" s="426"/>
      <c r="G34" s="426"/>
      <c r="H34" s="426"/>
      <c r="I34" s="426"/>
      <c r="J34" s="426"/>
      <c r="K34" s="427"/>
    </row>
    <row r="35" spans="1:12" ht="25" customHeight="1" thickBot="1" x14ac:dyDescent="0.25">
      <c r="A35" s="117" t="s">
        <v>140</v>
      </c>
      <c r="B35" s="440"/>
      <c r="C35" s="54"/>
      <c r="D35" s="46"/>
      <c r="E35" s="47"/>
      <c r="F35" s="46"/>
      <c r="G35" s="46"/>
      <c r="H35" s="46"/>
      <c r="I35" s="46"/>
      <c r="J35" s="75"/>
      <c r="K35" s="202" t="str">
        <f>'Vue d''ensemble'!$D$4</f>
        <v>ADAM Cyrille</v>
      </c>
      <c r="L35" s="44" t="str">
        <f>IF(NOT(ISBLANK(J35)),$J$3,IF(NOT(ISBLANK(I35)),$I$3,IF(NOT(ISBLANK(H35)),$H$3,IF(NOT(ISBLANK(G35)),$G$3,IF(NOT(ISBLANK(F35)),$F$3,IF(NOT(ISBLANK(E35)),$E$3,IF(NOT(ISBLANK(D35)),D$3,Configuration!$A$8)))))))</f>
        <v>Évaluation manquante</v>
      </c>
    </row>
    <row r="36" spans="1:12" ht="25.5" customHeight="1" x14ac:dyDescent="0.2">
      <c r="A36" s="422" t="s">
        <v>156</v>
      </c>
      <c r="B36" s="438"/>
      <c r="C36" s="55"/>
      <c r="D36" s="49"/>
      <c r="E36" s="50"/>
      <c r="F36" s="49"/>
      <c r="G36" s="49"/>
      <c r="H36" s="49"/>
      <c r="I36" s="49"/>
      <c r="J36" s="76"/>
      <c r="K36" s="203" t="str">
        <f>'Vue d''ensemble'!$E$4</f>
        <v>CARON Vincent</v>
      </c>
      <c r="L36" s="44" t="str">
        <f>IF(NOT(ISBLANK(J36)),$J$3,IF(NOT(ISBLANK(I36)),$I$3,IF(NOT(ISBLANK(H36)),$H$3,IF(NOT(ISBLANK(G36)),$G$3,IF(NOT(ISBLANK(F36)),$F$3,IF(NOT(ISBLANK(E36)),$E$3,IF(NOT(ISBLANK(D36)),D$3,Configuration!$A$8)))))))</f>
        <v>Évaluation manquante</v>
      </c>
    </row>
    <row r="37" spans="1:12" ht="25" customHeight="1" x14ac:dyDescent="0.2">
      <c r="A37" s="423"/>
      <c r="B37" s="438"/>
      <c r="C37" s="55"/>
      <c r="D37" s="49"/>
      <c r="E37" s="50"/>
      <c r="F37" s="49"/>
      <c r="G37" s="49"/>
      <c r="H37" s="49"/>
      <c r="I37" s="49"/>
      <c r="J37" s="76"/>
      <c r="K37" s="203" t="str">
        <f>'Vue d''ensemble'!$F$4</f>
        <v>DAIBISARAM Alan</v>
      </c>
      <c r="L37" s="44" t="str">
        <f>IF(NOT(ISBLANK(J37)),$J$3,IF(NOT(ISBLANK(I37)),$I$3,IF(NOT(ISBLANK(H37)),$H$3,IF(NOT(ISBLANK(G37)),$G$3,IF(NOT(ISBLANK(F37)),$F$3,IF(NOT(ISBLANK(E37)),$E$3,IF(NOT(ISBLANK(D37)),D$3,Configuration!$A$8)))))))</f>
        <v>Évaluation manquante</v>
      </c>
    </row>
    <row r="38" spans="1:12" ht="25" customHeight="1" x14ac:dyDescent="0.2">
      <c r="A38" s="423"/>
      <c r="B38" s="438"/>
      <c r="C38" s="55"/>
      <c r="D38" s="49"/>
      <c r="E38" s="50"/>
      <c r="F38" s="49"/>
      <c r="G38" s="49"/>
      <c r="H38" s="49"/>
      <c r="I38" s="49"/>
      <c r="J38" s="76"/>
      <c r="K38" s="203" t="str">
        <f>'Vue d''ensemble'!$G$4</f>
        <v>GARNIER Louis-François</v>
      </c>
      <c r="L38" s="44" t="str">
        <f>IF(NOT(ISBLANK(J38)),$J$3,IF(NOT(ISBLANK(I38)),$I$3,IF(NOT(ISBLANK(H38)),$H$3,IF(NOT(ISBLANK(G38)),$G$3,IF(NOT(ISBLANK(F38)),$F$3,IF(NOT(ISBLANK(E38)),$E$3,IF(NOT(ISBLANK(D38)),D$3,Configuration!$A$8)))))))</f>
        <v>Évaluation manquante</v>
      </c>
    </row>
    <row r="39" spans="1:12" ht="25" customHeight="1" x14ac:dyDescent="0.2">
      <c r="A39" s="423"/>
      <c r="B39" s="438"/>
      <c r="C39" s="55"/>
      <c r="D39" s="49"/>
      <c r="E39" s="50"/>
      <c r="F39" s="49"/>
      <c r="G39" s="49"/>
      <c r="H39" s="49"/>
      <c r="I39" s="49"/>
      <c r="J39" s="76"/>
      <c r="K39" s="203" t="str">
        <f>'Vue d''ensemble'!$H$4</f>
        <v>HARRATI Mohsine</v>
      </c>
      <c r="L39" s="44" t="str">
        <f>IF(NOT(ISBLANK(J39)),$J$3,IF(NOT(ISBLANK(I39)),$I$3,IF(NOT(ISBLANK(H39)),$H$3,IF(NOT(ISBLANK(G39)),$G$3,IF(NOT(ISBLANK(F39)),$F$3,IF(NOT(ISBLANK(E39)),$E$3,IF(NOT(ISBLANK(D39)),D$3,Configuration!$A$8)))))))</f>
        <v>Évaluation manquante</v>
      </c>
    </row>
    <row r="40" spans="1:12" ht="25" customHeight="1" x14ac:dyDescent="0.2">
      <c r="A40" s="423"/>
      <c r="B40" s="438"/>
      <c r="C40" s="55"/>
      <c r="D40" s="49"/>
      <c r="E40" s="50"/>
      <c r="F40" s="49"/>
      <c r="G40" s="49"/>
      <c r="H40" s="49"/>
      <c r="I40" s="49"/>
      <c r="J40" s="76"/>
      <c r="K40" s="203" t="str">
        <f>'Vue d''ensemble'!$I$4</f>
        <v>- -</v>
      </c>
      <c r="L40" s="44" t="str">
        <f>IF(NOT(ISBLANK(J40)),$J$3,IF(NOT(ISBLANK(I40)),$I$3,IF(NOT(ISBLANK(H40)),$H$3,IF(NOT(ISBLANK(G40)),$G$3,IF(NOT(ISBLANK(F40)),$F$3,IF(NOT(ISBLANK(E40)),$E$3,IF(NOT(ISBLANK(D40)),D$3,Configuration!$A$8)))))))</f>
        <v>Évaluation manquante</v>
      </c>
    </row>
    <row r="41" spans="1:12" ht="25" customHeight="1" thickBot="1" x14ac:dyDescent="0.25">
      <c r="A41" s="424"/>
      <c r="B41" s="439"/>
      <c r="C41" s="56"/>
      <c r="D41" s="52"/>
      <c r="E41" s="53"/>
      <c r="F41" s="52"/>
      <c r="G41" s="52"/>
      <c r="H41" s="52"/>
      <c r="I41" s="52"/>
      <c r="J41" s="77"/>
      <c r="K41" s="204" t="str">
        <f>'Vue d''ensemble'!$J$4</f>
        <v>- -</v>
      </c>
      <c r="L41" s="44" t="str">
        <f>IF(NOT(ISBLANK(J41)),$J$3,IF(NOT(ISBLANK(I41)),$I$3,IF(NOT(ISBLANK(H41)),$H$3,IF(NOT(ISBLANK(G41)),$G$3,IF(NOT(ISBLANK(F41)),$F$3,IF(NOT(ISBLANK(E41)),$E$3,IF(NOT(ISBLANK(D41)),D$3,Configuration!$A$8)))))))</f>
        <v>Évaluation manquante</v>
      </c>
    </row>
    <row r="42" spans="1:12" ht="25" customHeight="1" thickBot="1" x14ac:dyDescent="0.25">
      <c r="A42" s="117" t="s">
        <v>11</v>
      </c>
      <c r="B42" s="437"/>
      <c r="C42" s="55"/>
      <c r="D42" s="49"/>
      <c r="E42" s="50"/>
      <c r="F42" s="49"/>
      <c r="G42" s="49"/>
      <c r="H42" s="49"/>
      <c r="I42" s="49"/>
      <c r="J42" s="76"/>
      <c r="K42" s="202" t="str">
        <f>'Vue d''ensemble'!$D$4</f>
        <v>ADAM Cyrille</v>
      </c>
      <c r="L42" s="44" t="str">
        <f>IF(NOT(ISBLANK(J42)),$J$3,IF(NOT(ISBLANK(I42)),$I$3,IF(NOT(ISBLANK(H42)),$H$3,IF(NOT(ISBLANK(G42)),$G$3,IF(NOT(ISBLANK(F42)),$F$3,IF(NOT(ISBLANK(E42)),$E$3,IF(NOT(ISBLANK(D42)),D$3,Configuration!$A$8)))))))</f>
        <v>Évaluation manquante</v>
      </c>
    </row>
    <row r="43" spans="1:12" ht="25" customHeight="1" x14ac:dyDescent="0.2">
      <c r="A43" s="422" t="s">
        <v>157</v>
      </c>
      <c r="B43" s="438"/>
      <c r="C43" s="55"/>
      <c r="D43" s="49"/>
      <c r="E43" s="50"/>
      <c r="F43" s="49"/>
      <c r="G43" s="49"/>
      <c r="H43" s="49"/>
      <c r="I43" s="49"/>
      <c r="J43" s="76"/>
      <c r="K43" s="203" t="str">
        <f>'Vue d''ensemble'!$E$4</f>
        <v>CARON Vincent</v>
      </c>
      <c r="L43" s="44" t="str">
        <f>IF(NOT(ISBLANK(J43)),$J$3,IF(NOT(ISBLANK(I43)),$I$3,IF(NOT(ISBLANK(H43)),$H$3,IF(NOT(ISBLANK(G43)),$G$3,IF(NOT(ISBLANK(F43)),$F$3,IF(NOT(ISBLANK(E43)),$E$3,IF(NOT(ISBLANK(D43)),D$3,Configuration!$A$8)))))))</f>
        <v>Évaluation manquante</v>
      </c>
    </row>
    <row r="44" spans="1:12" ht="25" customHeight="1" x14ac:dyDescent="0.2">
      <c r="A44" s="423"/>
      <c r="B44" s="438"/>
      <c r="C44" s="55"/>
      <c r="D44" s="49"/>
      <c r="E44" s="50"/>
      <c r="F44" s="49"/>
      <c r="G44" s="49"/>
      <c r="H44" s="49"/>
      <c r="I44" s="49"/>
      <c r="J44" s="76"/>
      <c r="K44" s="203" t="str">
        <f>'Vue d''ensemble'!$F$4</f>
        <v>DAIBISARAM Alan</v>
      </c>
      <c r="L44" s="44" t="str">
        <f>IF(NOT(ISBLANK(J44)),$J$3,IF(NOT(ISBLANK(I44)),$I$3,IF(NOT(ISBLANK(H44)),$H$3,IF(NOT(ISBLANK(G44)),$G$3,IF(NOT(ISBLANK(F44)),$F$3,IF(NOT(ISBLANK(E44)),$E$3,IF(NOT(ISBLANK(D44)),D$3,Configuration!$A$8)))))))</f>
        <v>Évaluation manquante</v>
      </c>
    </row>
    <row r="45" spans="1:12" ht="25" customHeight="1" x14ac:dyDescent="0.2">
      <c r="A45" s="423"/>
      <c r="B45" s="438"/>
      <c r="C45" s="55"/>
      <c r="D45" s="49"/>
      <c r="E45" s="50"/>
      <c r="F45" s="49"/>
      <c r="G45" s="49"/>
      <c r="H45" s="49"/>
      <c r="I45" s="49"/>
      <c r="J45" s="76"/>
      <c r="K45" s="203" t="str">
        <f>'Vue d''ensemble'!$G$4</f>
        <v>GARNIER Louis-François</v>
      </c>
      <c r="L45" s="44" t="str">
        <f>IF(NOT(ISBLANK(J45)),$J$3,IF(NOT(ISBLANK(I45)),$I$3,IF(NOT(ISBLANK(H45)),$H$3,IF(NOT(ISBLANK(G45)),$G$3,IF(NOT(ISBLANK(F45)),$F$3,IF(NOT(ISBLANK(E45)),$E$3,IF(NOT(ISBLANK(D45)),D$3,Configuration!$A$8)))))))</f>
        <v>Évaluation manquante</v>
      </c>
    </row>
    <row r="46" spans="1:12" ht="25" customHeight="1" x14ac:dyDescent="0.2">
      <c r="A46" s="423"/>
      <c r="B46" s="438"/>
      <c r="C46" s="55"/>
      <c r="D46" s="49"/>
      <c r="E46" s="50"/>
      <c r="F46" s="49"/>
      <c r="G46" s="49"/>
      <c r="H46" s="49"/>
      <c r="I46" s="49"/>
      <c r="J46" s="76"/>
      <c r="K46" s="203" t="str">
        <f>'Vue d''ensemble'!$H$4</f>
        <v>HARRATI Mohsine</v>
      </c>
      <c r="L46" s="44" t="str">
        <f>IF(NOT(ISBLANK(J46)),$J$3,IF(NOT(ISBLANK(I46)),$I$3,IF(NOT(ISBLANK(H46)),$H$3,IF(NOT(ISBLANK(G46)),$G$3,IF(NOT(ISBLANK(F46)),$F$3,IF(NOT(ISBLANK(E46)),$E$3,IF(NOT(ISBLANK(D46)),D$3,Configuration!$A$8)))))))</f>
        <v>Évaluation manquante</v>
      </c>
    </row>
    <row r="47" spans="1:12" ht="25" customHeight="1" x14ac:dyDescent="0.2">
      <c r="A47" s="423"/>
      <c r="B47" s="438"/>
      <c r="C47" s="55"/>
      <c r="D47" s="49"/>
      <c r="E47" s="50"/>
      <c r="F47" s="49"/>
      <c r="G47" s="49"/>
      <c r="H47" s="49"/>
      <c r="I47" s="49"/>
      <c r="J47" s="76"/>
      <c r="K47" s="203" t="str">
        <f>'Vue d''ensemble'!$I$4</f>
        <v>- -</v>
      </c>
      <c r="L47" s="44" t="str">
        <f>IF(NOT(ISBLANK(J47)),$J$3,IF(NOT(ISBLANK(I47)),$I$3,IF(NOT(ISBLANK(H47)),$H$3,IF(NOT(ISBLANK(G47)),$G$3,IF(NOT(ISBLANK(F47)),$F$3,IF(NOT(ISBLANK(E47)),$E$3,IF(NOT(ISBLANK(D47)),D$3,Configuration!$A$8)))))))</f>
        <v>Évaluation manquante</v>
      </c>
    </row>
    <row r="48" spans="1:12" ht="25" customHeight="1" thickBot="1" x14ac:dyDescent="0.25">
      <c r="A48" s="424"/>
      <c r="B48" s="439"/>
      <c r="C48" s="56"/>
      <c r="D48" s="52"/>
      <c r="E48" s="53"/>
      <c r="F48" s="52"/>
      <c r="G48" s="52"/>
      <c r="H48" s="52"/>
      <c r="I48" s="52"/>
      <c r="J48" s="77"/>
      <c r="K48" s="204" t="str">
        <f>'Vue d''ensemble'!$J$4</f>
        <v>- -</v>
      </c>
      <c r="L48" s="44" t="str">
        <f>IF(NOT(ISBLANK(J48)),$J$3,IF(NOT(ISBLANK(I48)),$I$3,IF(NOT(ISBLANK(H48)),$H$3,IF(NOT(ISBLANK(G48)),$G$3,IF(NOT(ISBLANK(F48)),$F$3,IF(NOT(ISBLANK(E48)),$E$3,IF(NOT(ISBLANK(D48)),D$3,Configuration!$A$8)))))))</f>
        <v>Évaluation manquante</v>
      </c>
    </row>
    <row r="49" spans="1:12" ht="25" customHeight="1" thickBot="1" x14ac:dyDescent="0.25">
      <c r="A49" s="117" t="s">
        <v>12</v>
      </c>
      <c r="B49" s="437"/>
      <c r="C49" s="55"/>
      <c r="D49" s="49"/>
      <c r="E49" s="50"/>
      <c r="F49" s="49"/>
      <c r="G49" s="49"/>
      <c r="H49" s="49"/>
      <c r="I49" s="49"/>
      <c r="J49" s="76"/>
      <c r="K49" s="202" t="str">
        <f>'Vue d''ensemble'!$D$4</f>
        <v>ADAM Cyrille</v>
      </c>
      <c r="L49" s="44" t="str">
        <f>IF(NOT(ISBLANK(J49)),$J$3,IF(NOT(ISBLANK(I49)),$I$3,IF(NOT(ISBLANK(H49)),$H$3,IF(NOT(ISBLANK(G49)),$G$3,IF(NOT(ISBLANK(F49)),$F$3,IF(NOT(ISBLANK(E49)),$E$3,IF(NOT(ISBLANK(D49)),D$3,Configuration!$A$8)))))))</f>
        <v>Évaluation manquante</v>
      </c>
    </row>
    <row r="50" spans="1:12" ht="25" customHeight="1" x14ac:dyDescent="0.2">
      <c r="A50" s="441" t="s">
        <v>139</v>
      </c>
      <c r="B50" s="438"/>
      <c r="C50" s="55"/>
      <c r="D50" s="49"/>
      <c r="E50" s="50"/>
      <c r="F50" s="49"/>
      <c r="G50" s="49"/>
      <c r="H50" s="49"/>
      <c r="I50" s="49"/>
      <c r="J50" s="76"/>
      <c r="K50" s="203" t="str">
        <f>'Vue d''ensemble'!$E$4</f>
        <v>CARON Vincent</v>
      </c>
      <c r="L50" s="44" t="str">
        <f>IF(NOT(ISBLANK(J50)),$J$3,IF(NOT(ISBLANK(I50)),$I$3,IF(NOT(ISBLANK(H50)),$H$3,IF(NOT(ISBLANK(G50)),$G$3,IF(NOT(ISBLANK(F50)),$F$3,IF(NOT(ISBLANK(E50)),$E$3,IF(NOT(ISBLANK(D50)),D$3,Configuration!$A$8)))))))</f>
        <v>Évaluation manquante</v>
      </c>
    </row>
    <row r="51" spans="1:12" ht="25" customHeight="1" x14ac:dyDescent="0.2">
      <c r="A51" s="423"/>
      <c r="B51" s="438"/>
      <c r="C51" s="55"/>
      <c r="D51" s="49"/>
      <c r="E51" s="50"/>
      <c r="F51" s="49"/>
      <c r="G51" s="49"/>
      <c r="H51" s="49"/>
      <c r="I51" s="49"/>
      <c r="J51" s="76"/>
      <c r="K51" s="203" t="str">
        <f>'Vue d''ensemble'!$F$4</f>
        <v>DAIBISARAM Alan</v>
      </c>
      <c r="L51" s="44" t="str">
        <f>IF(NOT(ISBLANK(J51)),$J$3,IF(NOT(ISBLANK(I51)),$I$3,IF(NOT(ISBLANK(H51)),$H$3,IF(NOT(ISBLANK(G51)),$G$3,IF(NOT(ISBLANK(F51)),$F$3,IF(NOT(ISBLANK(E51)),$E$3,IF(NOT(ISBLANK(D51)),D$3,Configuration!$A$8)))))))</f>
        <v>Évaluation manquante</v>
      </c>
    </row>
    <row r="52" spans="1:12" ht="25" customHeight="1" x14ac:dyDescent="0.2">
      <c r="A52" s="423"/>
      <c r="B52" s="438"/>
      <c r="C52" s="55"/>
      <c r="D52" s="49"/>
      <c r="E52" s="50"/>
      <c r="F52" s="49"/>
      <c r="G52" s="49"/>
      <c r="H52" s="49"/>
      <c r="I52" s="49"/>
      <c r="J52" s="76"/>
      <c r="K52" s="203" t="str">
        <f>'Vue d''ensemble'!$G$4</f>
        <v>GARNIER Louis-François</v>
      </c>
      <c r="L52" s="44" t="str">
        <f>IF(NOT(ISBLANK(J52)),$J$3,IF(NOT(ISBLANK(I52)),$I$3,IF(NOT(ISBLANK(H52)),$H$3,IF(NOT(ISBLANK(G52)),$G$3,IF(NOT(ISBLANK(F52)),$F$3,IF(NOT(ISBLANK(E52)),$E$3,IF(NOT(ISBLANK(D52)),D$3,Configuration!$A$8)))))))</f>
        <v>Évaluation manquante</v>
      </c>
    </row>
    <row r="53" spans="1:12" ht="25" customHeight="1" x14ac:dyDescent="0.2">
      <c r="A53" s="423"/>
      <c r="B53" s="438"/>
      <c r="C53" s="55"/>
      <c r="D53" s="49"/>
      <c r="E53" s="50"/>
      <c r="F53" s="49"/>
      <c r="G53" s="49"/>
      <c r="H53" s="49"/>
      <c r="I53" s="49"/>
      <c r="J53" s="76"/>
      <c r="K53" s="203" t="str">
        <f>'Vue d''ensemble'!$H$4</f>
        <v>HARRATI Mohsine</v>
      </c>
      <c r="L53" s="44" t="str">
        <f>IF(NOT(ISBLANK(J53)),$J$3,IF(NOT(ISBLANK(I53)),$I$3,IF(NOT(ISBLANK(H53)),$H$3,IF(NOT(ISBLANK(G53)),$G$3,IF(NOT(ISBLANK(F53)),$F$3,IF(NOT(ISBLANK(E53)),$E$3,IF(NOT(ISBLANK(D53)),D$3,Configuration!$A$8)))))))</f>
        <v>Évaluation manquante</v>
      </c>
    </row>
    <row r="54" spans="1:12" ht="25" customHeight="1" x14ac:dyDescent="0.2">
      <c r="A54" s="423"/>
      <c r="B54" s="438"/>
      <c r="C54" s="55"/>
      <c r="D54" s="49"/>
      <c r="E54" s="50"/>
      <c r="F54" s="49"/>
      <c r="G54" s="49"/>
      <c r="H54" s="49"/>
      <c r="I54" s="49"/>
      <c r="J54" s="76"/>
      <c r="K54" s="203" t="str">
        <f>'Vue d''ensemble'!$I$4</f>
        <v>- -</v>
      </c>
      <c r="L54" s="44" t="str">
        <f>IF(NOT(ISBLANK(J54)),$J$3,IF(NOT(ISBLANK(I54)),$I$3,IF(NOT(ISBLANK(H54)),$H$3,IF(NOT(ISBLANK(G54)),$G$3,IF(NOT(ISBLANK(F54)),$F$3,IF(NOT(ISBLANK(E54)),$E$3,IF(NOT(ISBLANK(D54)),D$3,Configuration!$A$8)))))))</f>
        <v>Évaluation manquante</v>
      </c>
    </row>
    <row r="55" spans="1:12" ht="25" customHeight="1" thickBot="1" x14ac:dyDescent="0.25">
      <c r="A55" s="424"/>
      <c r="B55" s="439"/>
      <c r="C55" s="56"/>
      <c r="D55" s="52"/>
      <c r="E55" s="53"/>
      <c r="F55" s="52"/>
      <c r="G55" s="52"/>
      <c r="H55" s="52"/>
      <c r="I55" s="52"/>
      <c r="J55" s="77"/>
      <c r="K55" s="204" t="str">
        <f>'Vue d''ensemble'!$J$4</f>
        <v>- -</v>
      </c>
      <c r="L55" s="44" t="str">
        <f>IF(NOT(ISBLANK(J55)),$J$3,IF(NOT(ISBLANK(I55)),$I$3,IF(NOT(ISBLANK(H55)),$H$3,IF(NOT(ISBLANK(G55)),$G$3,IF(NOT(ISBLANK(F55)),$F$3,IF(NOT(ISBLANK(E55)),$E$3,IF(NOT(ISBLANK(D55)),D$3,Configuration!$A$8)))))))</f>
        <v>Évaluation manquante</v>
      </c>
    </row>
    <row r="56" spans="1:12" ht="25" customHeight="1" thickBot="1" x14ac:dyDescent="0.25">
      <c r="A56" s="117" t="s">
        <v>138</v>
      </c>
      <c r="B56" s="437"/>
      <c r="C56" s="55"/>
      <c r="D56" s="49"/>
      <c r="E56" s="50"/>
      <c r="F56" s="49"/>
      <c r="G56" s="49"/>
      <c r="H56" s="49"/>
      <c r="I56" s="49"/>
      <c r="J56" s="76"/>
      <c r="K56" s="202" t="str">
        <f>'Vue d''ensemble'!$D$4</f>
        <v>ADAM Cyrille</v>
      </c>
      <c r="L56" s="44" t="str">
        <f>IF(NOT(ISBLANK(J56)),$J$3,IF(NOT(ISBLANK(I56)),$I$3,IF(NOT(ISBLANK(H56)),$H$3,IF(NOT(ISBLANK(G56)),$G$3,IF(NOT(ISBLANK(F56)),$F$3,IF(NOT(ISBLANK(E56)),$E$3,IF(NOT(ISBLANK(D56)),D$3,Configuration!$A$8)))))))</f>
        <v>Évaluation manquante</v>
      </c>
    </row>
    <row r="57" spans="1:12" ht="25" customHeight="1" x14ac:dyDescent="0.2">
      <c r="A57" s="441" t="s">
        <v>146</v>
      </c>
      <c r="B57" s="438"/>
      <c r="C57" s="55"/>
      <c r="D57" s="49"/>
      <c r="E57" s="50"/>
      <c r="F57" s="49"/>
      <c r="G57" s="49"/>
      <c r="H57" s="49"/>
      <c r="I57" s="49"/>
      <c r="J57" s="76"/>
      <c r="K57" s="203" t="str">
        <f>'Vue d''ensemble'!$E$4</f>
        <v>CARON Vincent</v>
      </c>
      <c r="L57" s="44" t="str">
        <f>IF(NOT(ISBLANK(J57)),$J$3,IF(NOT(ISBLANK(I57)),$I$3,IF(NOT(ISBLANK(H57)),$H$3,IF(NOT(ISBLANK(G57)),$G$3,IF(NOT(ISBLANK(F57)),$F$3,IF(NOT(ISBLANK(E57)),$E$3,IF(NOT(ISBLANK(D57)),D$3,Configuration!$A$8)))))))</f>
        <v>Évaluation manquante</v>
      </c>
    </row>
    <row r="58" spans="1:12" ht="25" customHeight="1" x14ac:dyDescent="0.2">
      <c r="A58" s="423"/>
      <c r="B58" s="438"/>
      <c r="C58" s="55"/>
      <c r="D58" s="49"/>
      <c r="E58" s="50"/>
      <c r="F58" s="49"/>
      <c r="G58" s="49"/>
      <c r="H58" s="49"/>
      <c r="I58" s="49"/>
      <c r="J58" s="76"/>
      <c r="K58" s="203" t="str">
        <f>'Vue d''ensemble'!$F$4</f>
        <v>DAIBISARAM Alan</v>
      </c>
      <c r="L58" s="44" t="str">
        <f>IF(NOT(ISBLANK(J58)),$J$3,IF(NOT(ISBLANK(I58)),$I$3,IF(NOT(ISBLANK(H58)),$H$3,IF(NOT(ISBLANK(G58)),$G$3,IF(NOT(ISBLANK(F58)),$F$3,IF(NOT(ISBLANK(E58)),$E$3,IF(NOT(ISBLANK(D58)),D$3,Configuration!$A$8)))))))</f>
        <v>Évaluation manquante</v>
      </c>
    </row>
    <row r="59" spans="1:12" ht="25" customHeight="1" x14ac:dyDescent="0.2">
      <c r="A59" s="423"/>
      <c r="B59" s="438"/>
      <c r="C59" s="55"/>
      <c r="D59" s="49"/>
      <c r="E59" s="50"/>
      <c r="F59" s="49"/>
      <c r="G59" s="49"/>
      <c r="H59" s="49"/>
      <c r="I59" s="49"/>
      <c r="J59" s="76"/>
      <c r="K59" s="203" t="str">
        <f>'Vue d''ensemble'!$G$4</f>
        <v>GARNIER Louis-François</v>
      </c>
      <c r="L59" s="44" t="str">
        <f>IF(NOT(ISBLANK(J59)),$J$3,IF(NOT(ISBLANK(I59)),$I$3,IF(NOT(ISBLANK(H59)),$H$3,IF(NOT(ISBLANK(G59)),$G$3,IF(NOT(ISBLANK(F59)),$F$3,IF(NOT(ISBLANK(E59)),$E$3,IF(NOT(ISBLANK(D59)),D$3,Configuration!$A$8)))))))</f>
        <v>Évaluation manquante</v>
      </c>
    </row>
    <row r="60" spans="1:12" ht="25" customHeight="1" x14ac:dyDescent="0.2">
      <c r="A60" s="423"/>
      <c r="B60" s="438"/>
      <c r="C60" s="55"/>
      <c r="D60" s="49"/>
      <c r="E60" s="50"/>
      <c r="F60" s="49"/>
      <c r="G60" s="49"/>
      <c r="H60" s="49"/>
      <c r="I60" s="49"/>
      <c r="J60" s="76"/>
      <c r="K60" s="203" t="str">
        <f>'Vue d''ensemble'!$H$4</f>
        <v>HARRATI Mohsine</v>
      </c>
      <c r="L60" s="44" t="str">
        <f>IF(NOT(ISBLANK(J60)),$J$3,IF(NOT(ISBLANK(I60)),$I$3,IF(NOT(ISBLANK(H60)),$H$3,IF(NOT(ISBLANK(G60)),$G$3,IF(NOT(ISBLANK(F60)),$F$3,IF(NOT(ISBLANK(E60)),$E$3,IF(NOT(ISBLANK(D60)),D$3,Configuration!$A$8)))))))</f>
        <v>Évaluation manquante</v>
      </c>
    </row>
    <row r="61" spans="1:12" ht="25" customHeight="1" x14ac:dyDescent="0.2">
      <c r="A61" s="423"/>
      <c r="B61" s="438"/>
      <c r="C61" s="55"/>
      <c r="D61" s="49"/>
      <c r="E61" s="50"/>
      <c r="F61" s="49"/>
      <c r="G61" s="49"/>
      <c r="H61" s="49"/>
      <c r="I61" s="49"/>
      <c r="J61" s="76"/>
      <c r="K61" s="203" t="str">
        <f>'Vue d''ensemble'!$I$4</f>
        <v>- -</v>
      </c>
      <c r="L61" s="44" t="str">
        <f>IF(NOT(ISBLANK(J61)),$J$3,IF(NOT(ISBLANK(I61)),$I$3,IF(NOT(ISBLANK(H61)),$H$3,IF(NOT(ISBLANK(G61)),$G$3,IF(NOT(ISBLANK(F61)),$F$3,IF(NOT(ISBLANK(E61)),$E$3,IF(NOT(ISBLANK(D61)),D$3,Configuration!$A$8)))))))</f>
        <v>Évaluation manquante</v>
      </c>
    </row>
    <row r="62" spans="1:12" ht="25" customHeight="1" thickBot="1" x14ac:dyDescent="0.25">
      <c r="A62" s="424"/>
      <c r="B62" s="439"/>
      <c r="C62" s="56"/>
      <c r="D62" s="52"/>
      <c r="E62" s="53"/>
      <c r="F62" s="52"/>
      <c r="G62" s="52"/>
      <c r="H62" s="52"/>
      <c r="I62" s="52"/>
      <c r="J62" s="77"/>
      <c r="K62" s="204" t="str">
        <f>'Vue d''ensemble'!$J$4</f>
        <v>- -</v>
      </c>
      <c r="L62" s="44" t="str">
        <f>IF(NOT(ISBLANK(J62)),$J$3,IF(NOT(ISBLANK(I62)),$I$3,IF(NOT(ISBLANK(H62)),$H$3,IF(NOT(ISBLANK(G62)),$G$3,IF(NOT(ISBLANK(F62)),$F$3,IF(NOT(ISBLANK(E62)),$E$3,IF(NOT(ISBLANK(D62)),D$3,Configuration!$A$8)))))))</f>
        <v>Évaluation manquante</v>
      </c>
    </row>
  </sheetData>
  <mergeCells count="25">
    <mergeCell ref="B12:B18"/>
    <mergeCell ref="B20:B26"/>
    <mergeCell ref="A34:K34"/>
    <mergeCell ref="B42:B48"/>
    <mergeCell ref="A36:A41"/>
    <mergeCell ref="A13:A18"/>
    <mergeCell ref="A21:A26"/>
    <mergeCell ref="A28:A33"/>
    <mergeCell ref="A19:K19"/>
    <mergeCell ref="B27:B33"/>
    <mergeCell ref="B56:B62"/>
    <mergeCell ref="B49:B55"/>
    <mergeCell ref="B35:B41"/>
    <mergeCell ref="A50:A55"/>
    <mergeCell ref="A43:A48"/>
    <mergeCell ref="A57:A62"/>
    <mergeCell ref="A1:K1"/>
    <mergeCell ref="C2:C3"/>
    <mergeCell ref="K2:K3"/>
    <mergeCell ref="A6:A11"/>
    <mergeCell ref="A4:K4"/>
    <mergeCell ref="A2:A3"/>
    <mergeCell ref="D2:J2"/>
    <mergeCell ref="B5:B11"/>
    <mergeCell ref="B2:B3"/>
  </mergeCells>
  <conditionalFormatting sqref="H5:H18 H20:H62">
    <cfRule type="notContainsBlanks" dxfId="74" priority="31">
      <formula>LEN(TRIM(H5))&gt;0</formula>
    </cfRule>
  </conditionalFormatting>
  <conditionalFormatting sqref="I5:I18 I20:I62">
    <cfRule type="notContainsBlanks" dxfId="73" priority="32">
      <formula>LEN(TRIM(I5))&gt;0</formula>
    </cfRule>
  </conditionalFormatting>
  <conditionalFormatting sqref="E5:E18 E20:E62">
    <cfRule type="notContainsBlanks" dxfId="72" priority="34">
      <formula>LEN(TRIM(E5))&gt;0</formula>
    </cfRule>
  </conditionalFormatting>
  <conditionalFormatting sqref="F5:F18 F20:F62">
    <cfRule type="notContainsBlanks" dxfId="71" priority="35">
      <formula>LEN(TRIM(F5))&gt;0</formula>
    </cfRule>
  </conditionalFormatting>
  <conditionalFormatting sqref="G5:G18 G20:G62">
    <cfRule type="notContainsBlanks" dxfId="70" priority="36">
      <formula>LEN(TRIM(G5))&gt;0</formula>
    </cfRule>
  </conditionalFormatting>
  <conditionalFormatting sqref="D5:D18 D20:D62">
    <cfRule type="notContainsBlanks" dxfId="69" priority="33">
      <formula>LEN(TRIM(D5))&gt;0</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L38"/>
  <sheetViews>
    <sheetView zoomScaleNormal="100" workbookViewId="0">
      <selection activeCell="J4" sqref="J1:J1048576"/>
    </sheetView>
  </sheetViews>
  <sheetFormatPr baseColWidth="10" defaultColWidth="10.83203125" defaultRowHeight="16" x14ac:dyDescent="0.2"/>
  <cols>
    <col min="1" max="1" width="50.6640625" style="27" customWidth="1"/>
    <col min="2" max="3" width="50.6640625" style="25" customWidth="1"/>
    <col min="4" max="9" width="3.6640625" style="25" customWidth="1"/>
    <col min="10" max="10" width="3.6640625" style="25" hidden="1" customWidth="1"/>
    <col min="11" max="11" width="20.6640625" style="27" customWidth="1"/>
    <col min="12" max="12" width="10.83203125" style="44"/>
    <col min="13" max="16384" width="10.83203125" style="25"/>
  </cols>
  <sheetData>
    <row r="1" spans="1:12" ht="35" customHeight="1" thickBot="1" x14ac:dyDescent="0.25">
      <c r="A1" s="448" t="s">
        <v>176</v>
      </c>
      <c r="B1" s="448"/>
      <c r="C1" s="448"/>
      <c r="D1" s="448"/>
      <c r="E1" s="448"/>
      <c r="F1" s="448"/>
      <c r="G1" s="448"/>
      <c r="H1" s="448"/>
      <c r="I1" s="448"/>
      <c r="J1" s="448"/>
      <c r="K1" s="449"/>
    </row>
    <row r="2" spans="1:12" x14ac:dyDescent="0.2">
      <c r="A2" s="459"/>
      <c r="B2" s="461" t="s">
        <v>5</v>
      </c>
      <c r="C2" s="463" t="s">
        <v>2</v>
      </c>
      <c r="D2" s="456" t="s">
        <v>3</v>
      </c>
      <c r="E2" s="457"/>
      <c r="F2" s="457"/>
      <c r="G2" s="457"/>
      <c r="H2" s="457"/>
      <c r="I2" s="457"/>
      <c r="J2" s="458"/>
      <c r="K2" s="465" t="s">
        <v>4</v>
      </c>
    </row>
    <row r="3" spans="1:12" s="43" customFormat="1" ht="64" thickBot="1" x14ac:dyDescent="0.25">
      <c r="A3" s="460"/>
      <c r="B3" s="462"/>
      <c r="C3" s="464"/>
      <c r="D3" s="28" t="str">
        <f>Configuration!A2</f>
        <v>Non Acquis</v>
      </c>
      <c r="E3" s="29" t="str">
        <f>Configuration!A3</f>
        <v>Loin</v>
      </c>
      <c r="F3" s="28" t="str">
        <f>Configuration!A4</f>
        <v>Proche</v>
      </c>
      <c r="G3" s="30" t="str">
        <f>Configuration!A5</f>
        <v>Très proche</v>
      </c>
      <c r="H3" s="28" t="str">
        <f>Configuration!A6</f>
        <v>Attendu</v>
      </c>
      <c r="I3" s="30" t="str">
        <f>Configuration!A7</f>
        <v>Au-delà</v>
      </c>
      <c r="J3" s="68" t="str">
        <f>Configuration!A9</f>
        <v>Pas d'objet</v>
      </c>
      <c r="K3" s="466"/>
      <c r="L3" s="44"/>
    </row>
    <row r="4" spans="1:12" ht="25" customHeight="1" thickBot="1" x14ac:dyDescent="0.25">
      <c r="A4" s="119" t="s">
        <v>42</v>
      </c>
      <c r="B4" s="450"/>
      <c r="C4" s="31"/>
      <c r="D4" s="1"/>
      <c r="E4" s="5"/>
      <c r="F4" s="1"/>
      <c r="G4" s="1"/>
      <c r="H4" s="1"/>
      <c r="I4" s="1"/>
      <c r="J4" s="69"/>
      <c r="K4" s="202" t="str">
        <f>'Vue d''ensemble'!$D$4</f>
        <v>ADAM Cyrille</v>
      </c>
      <c r="L4" s="44" t="str">
        <f>IF(NOT(ISBLANK(J4)),$J$3,IF(NOT(ISBLANK(I4)),$I$3,IF(NOT(ISBLANK(H4)),$H$3,IF(NOT(ISBLANK(G4)),$G$3,IF(NOT(ISBLANK(F4)),$F$3,IF(NOT(ISBLANK(E4)),$E$3,IF(NOT(ISBLANK(D4)),D$3,Configuration!$A$8)))))))</f>
        <v>Évaluation manquante</v>
      </c>
    </row>
    <row r="5" spans="1:12" ht="25" customHeight="1" x14ac:dyDescent="0.2">
      <c r="A5" s="422" t="s">
        <v>179</v>
      </c>
      <c r="B5" s="451"/>
      <c r="C5" s="216"/>
      <c r="D5" s="2"/>
      <c r="E5" s="6"/>
      <c r="F5" s="2"/>
      <c r="G5" s="2"/>
      <c r="H5" s="2"/>
      <c r="I5" s="2"/>
      <c r="J5" s="70"/>
      <c r="K5" s="203" t="str">
        <f>'Vue d''ensemble'!$E$4</f>
        <v>CARON Vincent</v>
      </c>
      <c r="L5" s="44" t="str">
        <f>IF(NOT(ISBLANK(J5)),$J$3,IF(NOT(ISBLANK(I5)),$I$3,IF(NOT(ISBLANK(H5)),$H$3,IF(NOT(ISBLANK(G5)),$G$3,IF(NOT(ISBLANK(F5)),$F$3,IF(NOT(ISBLANK(E5)),$E$3,IF(NOT(ISBLANK(D5)),D$3,Configuration!$A$8)))))))</f>
        <v>Évaluation manquante</v>
      </c>
    </row>
    <row r="6" spans="1:12" ht="25" customHeight="1" x14ac:dyDescent="0.2">
      <c r="A6" s="453"/>
      <c r="B6" s="451"/>
      <c r="C6" s="216"/>
      <c r="D6" s="2"/>
      <c r="E6" s="6"/>
      <c r="F6" s="2"/>
      <c r="G6" s="2"/>
      <c r="H6" s="2"/>
      <c r="I6" s="2"/>
      <c r="J6" s="70"/>
      <c r="K6" s="203" t="str">
        <f>'Vue d''ensemble'!$F$4</f>
        <v>DAIBISARAM Alan</v>
      </c>
      <c r="L6" s="44" t="str">
        <f>IF(NOT(ISBLANK(J6)),$J$3,IF(NOT(ISBLANK(I6)),$I$3,IF(NOT(ISBLANK(H6)),$H$3,IF(NOT(ISBLANK(G6)),$G$3,IF(NOT(ISBLANK(F6)),$F$3,IF(NOT(ISBLANK(E6)),$E$3,IF(NOT(ISBLANK(D6)),D$3,Configuration!$A$8)))))))</f>
        <v>Évaluation manquante</v>
      </c>
    </row>
    <row r="7" spans="1:12" ht="25" customHeight="1" x14ac:dyDescent="0.2">
      <c r="A7" s="453"/>
      <c r="B7" s="451"/>
      <c r="C7" s="216"/>
      <c r="D7" s="2"/>
      <c r="E7" s="6"/>
      <c r="F7" s="2"/>
      <c r="G7" s="2"/>
      <c r="H7" s="2"/>
      <c r="I7" s="2"/>
      <c r="J7" s="70"/>
      <c r="K7" s="203" t="str">
        <f>'Vue d''ensemble'!$G$4</f>
        <v>GARNIER Louis-François</v>
      </c>
      <c r="L7" s="44" t="str">
        <f>IF(NOT(ISBLANK(J7)),$J$3,IF(NOT(ISBLANK(I7)),$I$3,IF(NOT(ISBLANK(H7)),$H$3,IF(NOT(ISBLANK(G7)),$G$3,IF(NOT(ISBLANK(F7)),$F$3,IF(NOT(ISBLANK(E7)),$E$3,IF(NOT(ISBLANK(D7)),D$3,Configuration!$A$8)))))))</f>
        <v>Évaluation manquante</v>
      </c>
    </row>
    <row r="8" spans="1:12" ht="25" customHeight="1" x14ac:dyDescent="0.2">
      <c r="A8" s="453"/>
      <c r="B8" s="451"/>
      <c r="C8" s="216"/>
      <c r="D8" s="2"/>
      <c r="E8" s="6"/>
      <c r="F8" s="2"/>
      <c r="G8" s="2"/>
      <c r="H8" s="2"/>
      <c r="I8" s="2"/>
      <c r="J8" s="70"/>
      <c r="K8" s="203" t="str">
        <f>'Vue d''ensemble'!$H$4</f>
        <v>HARRATI Mohsine</v>
      </c>
      <c r="L8" s="44" t="str">
        <f>IF(NOT(ISBLANK(J8)),$J$3,IF(NOT(ISBLANK(I8)),$I$3,IF(NOT(ISBLANK(H8)),$H$3,IF(NOT(ISBLANK(G8)),$G$3,IF(NOT(ISBLANK(F8)),$F$3,IF(NOT(ISBLANK(E8)),$E$3,IF(NOT(ISBLANK(D8)),D$3,Configuration!$A$8)))))))</f>
        <v>Évaluation manquante</v>
      </c>
    </row>
    <row r="9" spans="1:12" ht="25" customHeight="1" x14ac:dyDescent="0.2">
      <c r="A9" s="453"/>
      <c r="B9" s="451"/>
      <c r="C9" s="216"/>
      <c r="D9" s="2"/>
      <c r="E9" s="6"/>
      <c r="F9" s="2"/>
      <c r="G9" s="2"/>
      <c r="H9" s="2"/>
      <c r="I9" s="2"/>
      <c r="J9" s="70"/>
      <c r="K9" s="203" t="str">
        <f>'Vue d''ensemble'!$I$4</f>
        <v>- -</v>
      </c>
      <c r="L9" s="44" t="str">
        <f>IF(NOT(ISBLANK(J9)),$J$3,IF(NOT(ISBLANK(I9)),$I$3,IF(NOT(ISBLANK(H9)),$H$3,IF(NOT(ISBLANK(G9)),$G$3,IF(NOT(ISBLANK(F9)),$F$3,IF(NOT(ISBLANK(E9)),$E$3,IF(NOT(ISBLANK(D9)),D$3,Configuration!$A$8)))))))</f>
        <v>Évaluation manquante</v>
      </c>
    </row>
    <row r="10" spans="1:12" ht="25" customHeight="1" thickBot="1" x14ac:dyDescent="0.25">
      <c r="A10" s="454"/>
      <c r="B10" s="452"/>
      <c r="C10" s="217"/>
      <c r="D10" s="3"/>
      <c r="E10" s="7"/>
      <c r="F10" s="3"/>
      <c r="G10" s="3"/>
      <c r="H10" s="3"/>
      <c r="I10" s="3"/>
      <c r="J10" s="71"/>
      <c r="K10" s="204" t="str">
        <f>'Vue d''ensemble'!$J$4</f>
        <v>- -</v>
      </c>
      <c r="L10" s="44" t="str">
        <f>IF(NOT(ISBLANK(J10)),$J$3,IF(NOT(ISBLANK(I10)),$I$3,IF(NOT(ISBLANK(H10)),$H$3,IF(NOT(ISBLANK(G10)),$G$3,IF(NOT(ISBLANK(F10)),$F$3,IF(NOT(ISBLANK(E10)),$E$3,IF(NOT(ISBLANK(D10)),D$3,Configuration!$A$8)))))))</f>
        <v>Évaluation manquante</v>
      </c>
    </row>
    <row r="11" spans="1:12" ht="25" customHeight="1" thickBot="1" x14ac:dyDescent="0.25">
      <c r="A11" s="119" t="s">
        <v>173</v>
      </c>
      <c r="B11" s="455"/>
      <c r="C11" s="216"/>
      <c r="D11" s="2"/>
      <c r="E11" s="6"/>
      <c r="F11" s="2"/>
      <c r="G11" s="2"/>
      <c r="H11" s="2"/>
      <c r="I11" s="2"/>
      <c r="J11" s="70"/>
      <c r="K11" s="202" t="str">
        <f>'Vue d''ensemble'!$D$4</f>
        <v>ADAM Cyrille</v>
      </c>
      <c r="L11" s="44" t="str">
        <f>IF(NOT(ISBLANK(J11)),$J$3,IF(NOT(ISBLANK(I11)),$I$3,IF(NOT(ISBLANK(H11)),$H$3,IF(NOT(ISBLANK(G11)),$G$3,IF(NOT(ISBLANK(F11)),$F$3,IF(NOT(ISBLANK(E11)),$E$3,IF(NOT(ISBLANK(D11)),D$3,Configuration!$A$8)))))))</f>
        <v>Évaluation manquante</v>
      </c>
    </row>
    <row r="12" spans="1:12" ht="25" customHeight="1" x14ac:dyDescent="0.2">
      <c r="A12" s="445" t="s">
        <v>178</v>
      </c>
      <c r="B12" s="451"/>
      <c r="C12" s="216"/>
      <c r="D12" s="2"/>
      <c r="E12" s="6"/>
      <c r="F12" s="2"/>
      <c r="G12" s="2"/>
      <c r="H12" s="2"/>
      <c r="I12" s="2"/>
      <c r="J12" s="70"/>
      <c r="K12" s="203" t="str">
        <f>'Vue d''ensemble'!$E$4</f>
        <v>CARON Vincent</v>
      </c>
      <c r="L12" s="44" t="str">
        <f>IF(NOT(ISBLANK(J12)),$J$3,IF(NOT(ISBLANK(I12)),$I$3,IF(NOT(ISBLANK(H12)),$H$3,IF(NOT(ISBLANK(G12)),$G$3,IF(NOT(ISBLANK(F12)),$F$3,IF(NOT(ISBLANK(E12)),$E$3,IF(NOT(ISBLANK(D12)),D$3,Configuration!$A$8)))))))</f>
        <v>Évaluation manquante</v>
      </c>
    </row>
    <row r="13" spans="1:12" ht="25" customHeight="1" x14ac:dyDescent="0.2">
      <c r="A13" s="446"/>
      <c r="B13" s="451"/>
      <c r="C13" s="216"/>
      <c r="D13" s="2"/>
      <c r="E13" s="6"/>
      <c r="F13" s="2"/>
      <c r="G13" s="2"/>
      <c r="H13" s="2"/>
      <c r="I13" s="2"/>
      <c r="J13" s="70"/>
      <c r="K13" s="203" t="str">
        <f>'Vue d''ensemble'!$F$4</f>
        <v>DAIBISARAM Alan</v>
      </c>
      <c r="L13" s="44" t="str">
        <f>IF(NOT(ISBLANK(J13)),$J$3,IF(NOT(ISBLANK(I13)),$I$3,IF(NOT(ISBLANK(H13)),$H$3,IF(NOT(ISBLANK(G13)),$G$3,IF(NOT(ISBLANK(F13)),$F$3,IF(NOT(ISBLANK(E13)),$E$3,IF(NOT(ISBLANK(D13)),D$3,Configuration!$A$8)))))))</f>
        <v>Évaluation manquante</v>
      </c>
    </row>
    <row r="14" spans="1:12" ht="25" customHeight="1" x14ac:dyDescent="0.2">
      <c r="A14" s="446"/>
      <c r="B14" s="451"/>
      <c r="C14" s="216"/>
      <c r="D14" s="2"/>
      <c r="E14" s="6"/>
      <c r="F14" s="2"/>
      <c r="G14" s="2"/>
      <c r="H14" s="2"/>
      <c r="I14" s="2"/>
      <c r="J14" s="70"/>
      <c r="K14" s="203" t="str">
        <f>'Vue d''ensemble'!$G$4</f>
        <v>GARNIER Louis-François</v>
      </c>
      <c r="L14" s="44" t="str">
        <f>IF(NOT(ISBLANK(J14)),$J$3,IF(NOT(ISBLANK(I14)),$I$3,IF(NOT(ISBLANK(H14)),$H$3,IF(NOT(ISBLANK(G14)),$G$3,IF(NOT(ISBLANK(F14)),$F$3,IF(NOT(ISBLANK(E14)),$E$3,IF(NOT(ISBLANK(D14)),D$3,Configuration!$A$8)))))))</f>
        <v>Évaluation manquante</v>
      </c>
    </row>
    <row r="15" spans="1:12" ht="25" customHeight="1" x14ac:dyDescent="0.2">
      <c r="A15" s="446"/>
      <c r="B15" s="451"/>
      <c r="C15" s="216"/>
      <c r="D15" s="2"/>
      <c r="E15" s="6"/>
      <c r="F15" s="2"/>
      <c r="G15" s="2"/>
      <c r="H15" s="2"/>
      <c r="I15" s="2"/>
      <c r="J15" s="70"/>
      <c r="K15" s="203" t="str">
        <f>'Vue d''ensemble'!$H$4</f>
        <v>HARRATI Mohsine</v>
      </c>
      <c r="L15" s="44" t="str">
        <f>IF(NOT(ISBLANK(J15)),$J$3,IF(NOT(ISBLANK(I15)),$I$3,IF(NOT(ISBLANK(H15)),$H$3,IF(NOT(ISBLANK(G15)),$G$3,IF(NOT(ISBLANK(F15)),$F$3,IF(NOT(ISBLANK(E15)),$E$3,IF(NOT(ISBLANK(D15)),D$3,Configuration!$A$8)))))))</f>
        <v>Évaluation manquante</v>
      </c>
    </row>
    <row r="16" spans="1:12" ht="25" customHeight="1" x14ac:dyDescent="0.2">
      <c r="A16" s="446"/>
      <c r="B16" s="451"/>
      <c r="C16" s="216"/>
      <c r="D16" s="2"/>
      <c r="E16" s="6"/>
      <c r="F16" s="2"/>
      <c r="G16" s="2"/>
      <c r="H16" s="2"/>
      <c r="I16" s="2"/>
      <c r="J16" s="70"/>
      <c r="K16" s="203" t="str">
        <f>'Vue d''ensemble'!$I$4</f>
        <v>- -</v>
      </c>
      <c r="L16" s="44" t="str">
        <f>IF(NOT(ISBLANK(J16)),$J$3,IF(NOT(ISBLANK(I16)),$I$3,IF(NOT(ISBLANK(H16)),$H$3,IF(NOT(ISBLANK(G16)),$G$3,IF(NOT(ISBLANK(F16)),$F$3,IF(NOT(ISBLANK(E16)),$E$3,IF(NOT(ISBLANK(D16)),D$3,Configuration!$A$8)))))))</f>
        <v>Évaluation manquante</v>
      </c>
    </row>
    <row r="17" spans="1:12" ht="25" customHeight="1" thickBot="1" x14ac:dyDescent="0.25">
      <c r="A17" s="447"/>
      <c r="B17" s="452"/>
      <c r="C17" s="217"/>
      <c r="D17" s="3"/>
      <c r="E17" s="7"/>
      <c r="F17" s="3"/>
      <c r="G17" s="3"/>
      <c r="H17" s="3"/>
      <c r="I17" s="3"/>
      <c r="J17" s="71"/>
      <c r="K17" s="204" t="str">
        <f>'Vue d''ensemble'!$J$4</f>
        <v>- -</v>
      </c>
      <c r="L17" s="44" t="str">
        <f>IF(NOT(ISBLANK(J17)),$J$3,IF(NOT(ISBLANK(I17)),$I$3,IF(NOT(ISBLANK(H17)),$H$3,IF(NOT(ISBLANK(G17)),$G$3,IF(NOT(ISBLANK(F17)),$F$3,IF(NOT(ISBLANK(E17)),$E$3,IF(NOT(ISBLANK(D17)),D$3,Configuration!$A$8)))))))</f>
        <v>Évaluation manquante</v>
      </c>
    </row>
    <row r="18" spans="1:12" ht="25" customHeight="1" thickBot="1" x14ac:dyDescent="0.25">
      <c r="A18" s="119" t="s">
        <v>43</v>
      </c>
      <c r="B18" s="455"/>
      <c r="C18" s="216"/>
      <c r="D18" s="2"/>
      <c r="E18" s="6"/>
      <c r="F18" s="2"/>
      <c r="G18" s="2"/>
      <c r="H18" s="2"/>
      <c r="I18" s="2"/>
      <c r="J18" s="70"/>
      <c r="K18" s="202" t="str">
        <f>'Vue d''ensemble'!$D$4</f>
        <v>ADAM Cyrille</v>
      </c>
      <c r="L18" s="44" t="str">
        <f>IF(NOT(ISBLANK(J18)),$J$3,IF(NOT(ISBLANK(I18)),$I$3,IF(NOT(ISBLANK(H18)),$H$3,IF(NOT(ISBLANK(G18)),$G$3,IF(NOT(ISBLANK(F18)),$F$3,IF(NOT(ISBLANK(E18)),$E$3,IF(NOT(ISBLANK(D18)),D$3,Configuration!$A$8)))))))</f>
        <v>Évaluation manquante</v>
      </c>
    </row>
    <row r="19" spans="1:12" ht="25" customHeight="1" x14ac:dyDescent="0.2">
      <c r="A19" s="445" t="s">
        <v>183</v>
      </c>
      <c r="B19" s="451"/>
      <c r="C19" s="216"/>
      <c r="D19" s="2"/>
      <c r="E19" s="6"/>
      <c r="F19" s="2"/>
      <c r="G19" s="2"/>
      <c r="H19" s="2"/>
      <c r="I19" s="2"/>
      <c r="J19" s="70"/>
      <c r="K19" s="203" t="str">
        <f>'Vue d''ensemble'!$E$4</f>
        <v>CARON Vincent</v>
      </c>
      <c r="L19" s="44" t="str">
        <f>IF(NOT(ISBLANK(J19)),$J$3,IF(NOT(ISBLANK(I19)),$I$3,IF(NOT(ISBLANK(H19)),$H$3,IF(NOT(ISBLANK(G19)),$G$3,IF(NOT(ISBLANK(F19)),$F$3,IF(NOT(ISBLANK(E19)),$E$3,IF(NOT(ISBLANK(D19)),D$3,Configuration!$A$8)))))))</f>
        <v>Évaluation manquante</v>
      </c>
    </row>
    <row r="20" spans="1:12" ht="25" customHeight="1" x14ac:dyDescent="0.2">
      <c r="A20" s="446"/>
      <c r="B20" s="451"/>
      <c r="C20" s="216"/>
      <c r="D20" s="2"/>
      <c r="E20" s="6"/>
      <c r="F20" s="2"/>
      <c r="G20" s="2"/>
      <c r="H20" s="2"/>
      <c r="I20" s="2"/>
      <c r="J20" s="70"/>
      <c r="K20" s="203" t="str">
        <f>'Vue d''ensemble'!$F$4</f>
        <v>DAIBISARAM Alan</v>
      </c>
      <c r="L20" s="44" t="str">
        <f>IF(NOT(ISBLANK(J20)),$J$3,IF(NOT(ISBLANK(I20)),$I$3,IF(NOT(ISBLANK(H20)),$H$3,IF(NOT(ISBLANK(G20)),$G$3,IF(NOT(ISBLANK(F20)),$F$3,IF(NOT(ISBLANK(E20)),$E$3,IF(NOT(ISBLANK(D20)),D$3,Configuration!$A$8)))))))</f>
        <v>Évaluation manquante</v>
      </c>
    </row>
    <row r="21" spans="1:12" ht="25" customHeight="1" x14ac:dyDescent="0.2">
      <c r="A21" s="446"/>
      <c r="B21" s="451"/>
      <c r="C21" s="216"/>
      <c r="D21" s="2"/>
      <c r="E21" s="6"/>
      <c r="F21" s="2"/>
      <c r="G21" s="2"/>
      <c r="H21" s="2"/>
      <c r="I21" s="2"/>
      <c r="J21" s="70"/>
      <c r="K21" s="203" t="str">
        <f>'Vue d''ensemble'!$G$4</f>
        <v>GARNIER Louis-François</v>
      </c>
      <c r="L21" s="44" t="str">
        <f>IF(NOT(ISBLANK(J21)),$J$3,IF(NOT(ISBLANK(I21)),$I$3,IF(NOT(ISBLANK(H21)),$H$3,IF(NOT(ISBLANK(G21)),$G$3,IF(NOT(ISBLANK(F21)),$F$3,IF(NOT(ISBLANK(E21)),$E$3,IF(NOT(ISBLANK(D21)),D$3,Configuration!$A$8)))))))</f>
        <v>Évaluation manquante</v>
      </c>
    </row>
    <row r="22" spans="1:12" ht="25" customHeight="1" x14ac:dyDescent="0.2">
      <c r="A22" s="446"/>
      <c r="B22" s="451"/>
      <c r="C22" s="216"/>
      <c r="D22" s="2"/>
      <c r="E22" s="6"/>
      <c r="F22" s="2"/>
      <c r="G22" s="2"/>
      <c r="H22" s="2"/>
      <c r="I22" s="2"/>
      <c r="J22" s="70"/>
      <c r="K22" s="203" t="str">
        <f>'Vue d''ensemble'!$H$4</f>
        <v>HARRATI Mohsine</v>
      </c>
      <c r="L22" s="44" t="str">
        <f>IF(NOT(ISBLANK(J22)),$J$3,IF(NOT(ISBLANK(I22)),$I$3,IF(NOT(ISBLANK(H22)),$H$3,IF(NOT(ISBLANK(G22)),$G$3,IF(NOT(ISBLANK(F22)),$F$3,IF(NOT(ISBLANK(E22)),$E$3,IF(NOT(ISBLANK(D22)),D$3,Configuration!$A$8)))))))</f>
        <v>Évaluation manquante</v>
      </c>
    </row>
    <row r="23" spans="1:12" ht="25" customHeight="1" x14ac:dyDescent="0.2">
      <c r="A23" s="446"/>
      <c r="B23" s="451"/>
      <c r="C23" s="216"/>
      <c r="D23" s="2"/>
      <c r="E23" s="6"/>
      <c r="F23" s="2"/>
      <c r="G23" s="2"/>
      <c r="H23" s="2"/>
      <c r="I23" s="2"/>
      <c r="J23" s="70"/>
      <c r="K23" s="203" t="str">
        <f>'Vue d''ensemble'!$I$4</f>
        <v>- -</v>
      </c>
      <c r="L23" s="44" t="str">
        <f>IF(NOT(ISBLANK(J23)),$J$3,IF(NOT(ISBLANK(I23)),$I$3,IF(NOT(ISBLANK(H23)),$H$3,IF(NOT(ISBLANK(G23)),$G$3,IF(NOT(ISBLANK(F23)),$F$3,IF(NOT(ISBLANK(E23)),$E$3,IF(NOT(ISBLANK(D23)),D$3,Configuration!$A$8)))))))</f>
        <v>Évaluation manquante</v>
      </c>
    </row>
    <row r="24" spans="1:12" ht="25" customHeight="1" thickBot="1" x14ac:dyDescent="0.25">
      <c r="A24" s="447"/>
      <c r="B24" s="452"/>
      <c r="C24" s="217"/>
      <c r="D24" s="3"/>
      <c r="E24" s="7"/>
      <c r="F24" s="3"/>
      <c r="G24" s="3"/>
      <c r="H24" s="3"/>
      <c r="I24" s="3"/>
      <c r="J24" s="71"/>
      <c r="K24" s="204" t="str">
        <f>'Vue d''ensemble'!$J$4</f>
        <v>- -</v>
      </c>
      <c r="L24" s="44" t="str">
        <f>IF(NOT(ISBLANK(J24)),$J$3,IF(NOT(ISBLANK(I24)),$I$3,IF(NOT(ISBLANK(H24)),$H$3,IF(NOT(ISBLANK(G24)),$G$3,IF(NOT(ISBLANK(F24)),$F$3,IF(NOT(ISBLANK(E24)),$E$3,IF(NOT(ISBLANK(D24)),D$3,Configuration!$A$8)))))))</f>
        <v>Évaluation manquante</v>
      </c>
    </row>
    <row r="25" spans="1:12" ht="25" customHeight="1" thickBot="1" x14ac:dyDescent="0.25">
      <c r="A25" s="119" t="s">
        <v>177</v>
      </c>
      <c r="B25" s="455"/>
      <c r="C25" s="216"/>
      <c r="D25" s="2"/>
      <c r="E25" s="6"/>
      <c r="F25" s="2"/>
      <c r="G25" s="2"/>
      <c r="H25" s="2"/>
      <c r="I25" s="2"/>
      <c r="J25" s="70"/>
      <c r="K25" s="202" t="str">
        <f>'Vue d''ensemble'!$D$4</f>
        <v>ADAM Cyrille</v>
      </c>
      <c r="L25" s="44" t="str">
        <f>IF(NOT(ISBLANK(J25)),$J$3,IF(NOT(ISBLANK(I25)),$I$3,IF(NOT(ISBLANK(H25)),$H$3,IF(NOT(ISBLANK(G25)),$G$3,IF(NOT(ISBLANK(F25)),$F$3,IF(NOT(ISBLANK(E25)),$E$3,IF(NOT(ISBLANK(D25)),D$3,Configuration!$A$8)))))))</f>
        <v>Évaluation manquante</v>
      </c>
    </row>
    <row r="26" spans="1:12" ht="25" customHeight="1" x14ac:dyDescent="0.2">
      <c r="A26" s="445" t="s">
        <v>180</v>
      </c>
      <c r="B26" s="451"/>
      <c r="C26" s="216"/>
      <c r="D26" s="2"/>
      <c r="E26" s="6"/>
      <c r="F26" s="2"/>
      <c r="G26" s="2"/>
      <c r="H26" s="2"/>
      <c r="I26" s="2"/>
      <c r="J26" s="70"/>
      <c r="K26" s="203" t="str">
        <f>'Vue d''ensemble'!$E$4</f>
        <v>CARON Vincent</v>
      </c>
      <c r="L26" s="44" t="str">
        <f>IF(NOT(ISBLANK(J26)),$J$3,IF(NOT(ISBLANK(I26)),$I$3,IF(NOT(ISBLANK(H26)),$H$3,IF(NOT(ISBLANK(G26)),$G$3,IF(NOT(ISBLANK(F26)),$F$3,IF(NOT(ISBLANK(E26)),$E$3,IF(NOT(ISBLANK(D26)),D$3,Configuration!$A$8)))))))</f>
        <v>Évaluation manquante</v>
      </c>
    </row>
    <row r="27" spans="1:12" ht="25" customHeight="1" x14ac:dyDescent="0.2">
      <c r="A27" s="446"/>
      <c r="B27" s="451"/>
      <c r="C27" s="216"/>
      <c r="D27" s="2"/>
      <c r="E27" s="6"/>
      <c r="F27" s="2"/>
      <c r="G27" s="2"/>
      <c r="H27" s="2"/>
      <c r="I27" s="2"/>
      <c r="J27" s="70"/>
      <c r="K27" s="203" t="str">
        <f>'Vue d''ensemble'!$F$4</f>
        <v>DAIBISARAM Alan</v>
      </c>
      <c r="L27" s="44" t="str">
        <f>IF(NOT(ISBLANK(J27)),$J$3,IF(NOT(ISBLANK(I27)),$I$3,IF(NOT(ISBLANK(H27)),$H$3,IF(NOT(ISBLANK(G27)),$G$3,IF(NOT(ISBLANK(F27)),$F$3,IF(NOT(ISBLANK(E27)),$E$3,IF(NOT(ISBLANK(D27)),D$3,Configuration!$A$8)))))))</f>
        <v>Évaluation manquante</v>
      </c>
    </row>
    <row r="28" spans="1:12" ht="25" customHeight="1" x14ac:dyDescent="0.2">
      <c r="A28" s="446"/>
      <c r="B28" s="451"/>
      <c r="C28" s="216"/>
      <c r="D28" s="2"/>
      <c r="E28" s="6"/>
      <c r="F28" s="2"/>
      <c r="G28" s="2"/>
      <c r="H28" s="2"/>
      <c r="I28" s="2"/>
      <c r="J28" s="70"/>
      <c r="K28" s="203" t="str">
        <f>'Vue d''ensemble'!$G$4</f>
        <v>GARNIER Louis-François</v>
      </c>
      <c r="L28" s="44" t="str">
        <f>IF(NOT(ISBLANK(J28)),$J$3,IF(NOT(ISBLANK(I28)),$I$3,IF(NOT(ISBLANK(H28)),$H$3,IF(NOT(ISBLANK(G28)),$G$3,IF(NOT(ISBLANK(F28)),$F$3,IF(NOT(ISBLANK(E28)),$E$3,IF(NOT(ISBLANK(D28)),D$3,Configuration!$A$8)))))))</f>
        <v>Évaluation manquante</v>
      </c>
    </row>
    <row r="29" spans="1:12" ht="25" customHeight="1" x14ac:dyDescent="0.2">
      <c r="A29" s="446"/>
      <c r="B29" s="451"/>
      <c r="C29" s="216"/>
      <c r="D29" s="2"/>
      <c r="E29" s="6"/>
      <c r="F29" s="2"/>
      <c r="G29" s="2"/>
      <c r="H29" s="2"/>
      <c r="I29" s="2"/>
      <c r="J29" s="70"/>
      <c r="K29" s="203" t="str">
        <f>'Vue d''ensemble'!$H$4</f>
        <v>HARRATI Mohsine</v>
      </c>
      <c r="L29" s="44" t="str">
        <f>IF(NOT(ISBLANK(J29)),$J$3,IF(NOT(ISBLANK(I29)),$I$3,IF(NOT(ISBLANK(H29)),$H$3,IF(NOT(ISBLANK(G29)),$G$3,IF(NOT(ISBLANK(F29)),$F$3,IF(NOT(ISBLANK(E29)),$E$3,IF(NOT(ISBLANK(D29)),D$3,Configuration!$A$8)))))))</f>
        <v>Évaluation manquante</v>
      </c>
    </row>
    <row r="30" spans="1:12" ht="25" customHeight="1" x14ac:dyDescent="0.2">
      <c r="A30" s="446"/>
      <c r="B30" s="451"/>
      <c r="C30" s="216"/>
      <c r="D30" s="2"/>
      <c r="E30" s="6"/>
      <c r="F30" s="2"/>
      <c r="G30" s="2"/>
      <c r="H30" s="2"/>
      <c r="I30" s="2"/>
      <c r="J30" s="70"/>
      <c r="K30" s="203" t="str">
        <f>'Vue d''ensemble'!$I$4</f>
        <v>- -</v>
      </c>
      <c r="L30" s="44" t="str">
        <f>IF(NOT(ISBLANK(J30)),$J$3,IF(NOT(ISBLANK(I30)),$I$3,IF(NOT(ISBLANK(H30)),$H$3,IF(NOT(ISBLANK(G30)),$G$3,IF(NOT(ISBLANK(F30)),$F$3,IF(NOT(ISBLANK(E30)),$E$3,IF(NOT(ISBLANK(D30)),D$3,Configuration!$A$8)))))))</f>
        <v>Évaluation manquante</v>
      </c>
    </row>
    <row r="31" spans="1:12" ht="25" customHeight="1" thickBot="1" x14ac:dyDescent="0.25">
      <c r="A31" s="447"/>
      <c r="B31" s="452"/>
      <c r="C31" s="217"/>
      <c r="D31" s="3"/>
      <c r="E31" s="7"/>
      <c r="F31" s="3"/>
      <c r="G31" s="3"/>
      <c r="H31" s="3"/>
      <c r="I31" s="3"/>
      <c r="J31" s="71"/>
      <c r="K31" s="204" t="str">
        <f>'Vue d''ensemble'!$J$4</f>
        <v>- -</v>
      </c>
      <c r="L31" s="44" t="str">
        <f>IF(NOT(ISBLANK(J31)),$J$3,IF(NOT(ISBLANK(I31)),$I$3,IF(NOT(ISBLANK(H31)),$H$3,IF(NOT(ISBLANK(G31)),$G$3,IF(NOT(ISBLANK(F31)),$F$3,IF(NOT(ISBLANK(E31)),$E$3,IF(NOT(ISBLANK(D31)),D$3,Configuration!$A$8)))))))</f>
        <v>Évaluation manquante</v>
      </c>
    </row>
    <row r="32" spans="1:12" ht="25" customHeight="1" thickBot="1" x14ac:dyDescent="0.25">
      <c r="A32" s="119" t="s">
        <v>174</v>
      </c>
      <c r="B32" s="455"/>
      <c r="C32" s="216"/>
      <c r="D32" s="2"/>
      <c r="E32" s="6"/>
      <c r="F32" s="2"/>
      <c r="G32" s="2"/>
      <c r="H32" s="2"/>
      <c r="I32" s="2"/>
      <c r="J32" s="70"/>
      <c r="K32" s="202" t="str">
        <f>'Vue d''ensemble'!$D$4</f>
        <v>ADAM Cyrille</v>
      </c>
      <c r="L32" s="44" t="str">
        <f>IF(NOT(ISBLANK(J32)),$J$3,IF(NOT(ISBLANK(I32)),$I$3,IF(NOT(ISBLANK(H32)),$H$3,IF(NOT(ISBLANK(G32)),$G$3,IF(NOT(ISBLANK(F32)),$F$3,IF(NOT(ISBLANK(E32)),$E$3,IF(NOT(ISBLANK(D32)),D$3,Configuration!$A$8)))))))</f>
        <v>Évaluation manquante</v>
      </c>
    </row>
    <row r="33" spans="1:12" ht="25" customHeight="1" x14ac:dyDescent="0.2">
      <c r="A33" s="445" t="s">
        <v>175</v>
      </c>
      <c r="B33" s="451"/>
      <c r="C33" s="216"/>
      <c r="D33" s="2"/>
      <c r="E33" s="6"/>
      <c r="F33" s="2"/>
      <c r="G33" s="2"/>
      <c r="H33" s="2"/>
      <c r="I33" s="2"/>
      <c r="J33" s="70"/>
      <c r="K33" s="203" t="str">
        <f>'Vue d''ensemble'!$E$4</f>
        <v>CARON Vincent</v>
      </c>
      <c r="L33" s="44" t="str">
        <f>IF(NOT(ISBLANK(J33)),$J$3,IF(NOT(ISBLANK(I33)),$I$3,IF(NOT(ISBLANK(H33)),$H$3,IF(NOT(ISBLANK(G33)),$G$3,IF(NOT(ISBLANK(F33)),$F$3,IF(NOT(ISBLANK(E33)),$E$3,IF(NOT(ISBLANK(D33)),D$3,Configuration!$A$8)))))))</f>
        <v>Évaluation manquante</v>
      </c>
    </row>
    <row r="34" spans="1:12" ht="25" customHeight="1" x14ac:dyDescent="0.2">
      <c r="A34" s="446"/>
      <c r="B34" s="451"/>
      <c r="C34" s="216"/>
      <c r="D34" s="2"/>
      <c r="E34" s="6"/>
      <c r="F34" s="2"/>
      <c r="G34" s="2"/>
      <c r="H34" s="2"/>
      <c r="I34" s="2"/>
      <c r="J34" s="70"/>
      <c r="K34" s="203" t="str">
        <f>'Vue d''ensemble'!$F$4</f>
        <v>DAIBISARAM Alan</v>
      </c>
      <c r="L34" s="44" t="str">
        <f>IF(NOT(ISBLANK(J34)),$J$3,IF(NOT(ISBLANK(I34)),$I$3,IF(NOT(ISBLANK(H34)),$H$3,IF(NOT(ISBLANK(G34)),$G$3,IF(NOT(ISBLANK(F34)),$F$3,IF(NOT(ISBLANK(E34)),$E$3,IF(NOT(ISBLANK(D34)),D$3,Configuration!$A$8)))))))</f>
        <v>Évaluation manquante</v>
      </c>
    </row>
    <row r="35" spans="1:12" ht="25" customHeight="1" x14ac:dyDescent="0.2">
      <c r="A35" s="446"/>
      <c r="B35" s="451"/>
      <c r="C35" s="216"/>
      <c r="D35" s="2"/>
      <c r="E35" s="6"/>
      <c r="F35" s="2"/>
      <c r="G35" s="2"/>
      <c r="H35" s="2"/>
      <c r="I35" s="2"/>
      <c r="J35" s="70"/>
      <c r="K35" s="203" t="str">
        <f>'Vue d''ensemble'!$G$4</f>
        <v>GARNIER Louis-François</v>
      </c>
      <c r="L35" s="44" t="str">
        <f>IF(NOT(ISBLANK(J35)),$J$3,IF(NOT(ISBLANK(I35)),$I$3,IF(NOT(ISBLANK(H35)),$H$3,IF(NOT(ISBLANK(G35)),$G$3,IF(NOT(ISBLANK(F35)),$F$3,IF(NOT(ISBLANK(E35)),$E$3,IF(NOT(ISBLANK(D35)),D$3,Configuration!$A$8)))))))</f>
        <v>Évaluation manquante</v>
      </c>
    </row>
    <row r="36" spans="1:12" ht="25" customHeight="1" x14ac:dyDescent="0.2">
      <c r="A36" s="446"/>
      <c r="B36" s="451"/>
      <c r="C36" s="216"/>
      <c r="D36" s="2"/>
      <c r="E36" s="6"/>
      <c r="F36" s="2"/>
      <c r="G36" s="2"/>
      <c r="H36" s="2"/>
      <c r="I36" s="2"/>
      <c r="J36" s="70"/>
      <c r="K36" s="203" t="str">
        <f>'Vue d''ensemble'!$H$4</f>
        <v>HARRATI Mohsine</v>
      </c>
      <c r="L36" s="44" t="str">
        <f>IF(NOT(ISBLANK(J36)),$J$3,IF(NOT(ISBLANK(I36)),$I$3,IF(NOT(ISBLANK(H36)),$H$3,IF(NOT(ISBLANK(G36)),$G$3,IF(NOT(ISBLANK(F36)),$F$3,IF(NOT(ISBLANK(E36)),$E$3,IF(NOT(ISBLANK(D36)),D$3,Configuration!$A$8)))))))</f>
        <v>Évaluation manquante</v>
      </c>
    </row>
    <row r="37" spans="1:12" ht="25" customHeight="1" x14ac:dyDescent="0.2">
      <c r="A37" s="446"/>
      <c r="B37" s="451"/>
      <c r="C37" s="216"/>
      <c r="D37" s="2"/>
      <c r="E37" s="6"/>
      <c r="F37" s="2"/>
      <c r="G37" s="2"/>
      <c r="H37" s="2"/>
      <c r="I37" s="2"/>
      <c r="J37" s="70"/>
      <c r="K37" s="203" t="str">
        <f>'Vue d''ensemble'!$I$4</f>
        <v>- -</v>
      </c>
      <c r="L37" s="44" t="str">
        <f>IF(NOT(ISBLANK(J37)),$J$3,IF(NOT(ISBLANK(I37)),$I$3,IF(NOT(ISBLANK(H37)),$H$3,IF(NOT(ISBLANK(G37)),$G$3,IF(NOT(ISBLANK(F37)),$F$3,IF(NOT(ISBLANK(E37)),$E$3,IF(NOT(ISBLANK(D37)),D$3,Configuration!$A$8)))))))</f>
        <v>Évaluation manquante</v>
      </c>
    </row>
    <row r="38" spans="1:12" ht="25" customHeight="1" thickBot="1" x14ac:dyDescent="0.25">
      <c r="A38" s="447"/>
      <c r="B38" s="452"/>
      <c r="C38" s="217"/>
      <c r="D38" s="3"/>
      <c r="E38" s="7"/>
      <c r="F38" s="3"/>
      <c r="G38" s="3"/>
      <c r="H38" s="3"/>
      <c r="I38" s="3"/>
      <c r="J38" s="71"/>
      <c r="K38" s="204" t="str">
        <f>'Vue d''ensemble'!$J$4</f>
        <v>- -</v>
      </c>
      <c r="L38" s="44" t="str">
        <f>IF(NOT(ISBLANK(J38)),$J$3,IF(NOT(ISBLANK(I38)),$I$3,IF(NOT(ISBLANK(H38)),$H$3,IF(NOT(ISBLANK(G38)),$G$3,IF(NOT(ISBLANK(F38)),$F$3,IF(NOT(ISBLANK(E38)),$E$3,IF(NOT(ISBLANK(D38)),D$3,Configuration!$A$8)))))))</f>
        <v>Évaluation manquante</v>
      </c>
    </row>
  </sheetData>
  <mergeCells count="16">
    <mergeCell ref="A33:A38"/>
    <mergeCell ref="A26:A31"/>
    <mergeCell ref="A1:K1"/>
    <mergeCell ref="B4:B10"/>
    <mergeCell ref="A5:A10"/>
    <mergeCell ref="B11:B17"/>
    <mergeCell ref="B18:B24"/>
    <mergeCell ref="A19:A24"/>
    <mergeCell ref="A12:A17"/>
    <mergeCell ref="D2:J2"/>
    <mergeCell ref="A2:A3"/>
    <mergeCell ref="B2:B3"/>
    <mergeCell ref="C2:C3"/>
    <mergeCell ref="K2:K3"/>
    <mergeCell ref="B25:B31"/>
    <mergeCell ref="B32:B38"/>
  </mergeCells>
  <conditionalFormatting sqref="H4:H38">
    <cfRule type="notContainsBlanks" dxfId="68" priority="7">
      <formula>LEN(TRIM(H4))&gt;0</formula>
    </cfRule>
  </conditionalFormatting>
  <conditionalFormatting sqref="I4:I38">
    <cfRule type="notContainsBlanks" dxfId="67" priority="8">
      <formula>LEN(TRIM(I4))&gt;0</formula>
    </cfRule>
  </conditionalFormatting>
  <conditionalFormatting sqref="E4:E38">
    <cfRule type="notContainsBlanks" dxfId="66" priority="10">
      <formula>LEN(TRIM(E4))&gt;0</formula>
    </cfRule>
  </conditionalFormatting>
  <conditionalFormatting sqref="F4:F38">
    <cfRule type="notContainsBlanks" dxfId="65" priority="11">
      <formula>LEN(TRIM(F4))&gt;0</formula>
    </cfRule>
  </conditionalFormatting>
  <conditionalFormatting sqref="G4:G38">
    <cfRule type="notContainsBlanks" dxfId="64" priority="12">
      <formula>LEN(TRIM(G4))&gt;0</formula>
    </cfRule>
  </conditionalFormatting>
  <conditionalFormatting sqref="D4:D38">
    <cfRule type="notContainsBlanks" dxfId="63" priority="9">
      <formula>LEN(TRIM(D4))&gt;0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L103"/>
  <sheetViews>
    <sheetView zoomScaleNormal="100" workbookViewId="0">
      <selection activeCell="J13" sqref="J1:J1048576"/>
    </sheetView>
  </sheetViews>
  <sheetFormatPr baseColWidth="10" defaultColWidth="10.83203125" defaultRowHeight="16" x14ac:dyDescent="0.2"/>
  <cols>
    <col min="1" max="1" width="50.6640625" style="36" customWidth="1"/>
    <col min="2" max="3" width="50.6640625" style="34" customWidth="1"/>
    <col min="4" max="9" width="3.6640625" style="34" customWidth="1"/>
    <col min="10" max="10" width="3.6640625" style="25" hidden="1" customWidth="1"/>
    <col min="11" max="11" width="20.6640625" style="208" customWidth="1"/>
    <col min="12" max="12" width="10.83203125" style="44"/>
    <col min="13" max="16384" width="10.83203125" style="34"/>
  </cols>
  <sheetData>
    <row r="1" spans="1:12" ht="35" customHeight="1" thickBot="1" x14ac:dyDescent="0.25">
      <c r="A1" s="470" t="s">
        <v>116</v>
      </c>
      <c r="B1" s="471"/>
      <c r="C1" s="471"/>
      <c r="D1" s="471"/>
      <c r="E1" s="471"/>
      <c r="F1" s="471"/>
      <c r="G1" s="471"/>
      <c r="H1" s="471"/>
      <c r="I1" s="471"/>
      <c r="J1" s="471"/>
      <c r="K1" s="472"/>
    </row>
    <row r="2" spans="1:12" x14ac:dyDescent="0.2">
      <c r="A2" s="37"/>
      <c r="B2" s="473" t="s">
        <v>5</v>
      </c>
      <c r="C2" s="474" t="s">
        <v>2</v>
      </c>
      <c r="D2" s="476" t="s">
        <v>3</v>
      </c>
      <c r="E2" s="477"/>
      <c r="F2" s="477"/>
      <c r="G2" s="477"/>
      <c r="H2" s="477"/>
      <c r="I2" s="477"/>
      <c r="J2" s="478"/>
      <c r="K2" s="475" t="s">
        <v>4</v>
      </c>
    </row>
    <row r="3" spans="1:12" s="35" customFormat="1" ht="64" thickBot="1" x14ac:dyDescent="0.25">
      <c r="A3" s="37"/>
      <c r="B3" s="473"/>
      <c r="C3" s="474"/>
      <c r="D3" s="38" t="str">
        <f>Configuration!A2</f>
        <v>Non Acquis</v>
      </c>
      <c r="E3" s="39" t="str">
        <f>Configuration!A3</f>
        <v>Loin</v>
      </c>
      <c r="F3" s="38" t="str">
        <f>Configuration!A4</f>
        <v>Proche</v>
      </c>
      <c r="G3" s="40" t="str">
        <f>Configuration!A5</f>
        <v>Très proche</v>
      </c>
      <c r="H3" s="38" t="str">
        <f>Configuration!A6</f>
        <v>Attendu</v>
      </c>
      <c r="I3" s="40" t="str">
        <f>Configuration!A7</f>
        <v>Au-delà</v>
      </c>
      <c r="J3" s="68" t="str">
        <f>Configuration!A9</f>
        <v>Pas d'objet</v>
      </c>
      <c r="K3" s="475"/>
      <c r="L3" s="44"/>
    </row>
    <row r="4" spans="1:12" ht="25" customHeight="1" thickBot="1" x14ac:dyDescent="0.25">
      <c r="A4" s="120" t="s">
        <v>42</v>
      </c>
      <c r="B4" s="467"/>
      <c r="C4" s="23"/>
      <c r="D4" s="17"/>
      <c r="E4" s="18"/>
      <c r="F4" s="17"/>
      <c r="G4" s="17"/>
      <c r="H4" s="17"/>
      <c r="I4" s="17"/>
      <c r="J4" s="69"/>
      <c r="K4" s="202" t="str">
        <f>'Vue d''ensemble'!$D$4</f>
        <v>ADAM Cyrille</v>
      </c>
      <c r="L4" s="44" t="str">
        <f>IF(NOT(ISBLANK(J4)),$J$3,IF(NOT(ISBLANK(I4)),$I$3,IF(NOT(ISBLANK(H4)),$H$3,IF(NOT(ISBLANK(G4)),$G$3,IF(NOT(ISBLANK(F4)),$F$3,IF(NOT(ISBLANK(E4)),$E$3,IF(NOT(ISBLANK(D4)),D$3,Configuration!$A$8)))))))</f>
        <v>Évaluation manquante</v>
      </c>
    </row>
    <row r="5" spans="1:12" ht="25" customHeight="1" x14ac:dyDescent="0.2">
      <c r="A5" s="479" t="s">
        <v>117</v>
      </c>
      <c r="B5" s="468"/>
      <c r="C5" s="218"/>
      <c r="D5" s="19"/>
      <c r="E5" s="20"/>
      <c r="F5" s="19"/>
      <c r="G5" s="19"/>
      <c r="H5" s="19"/>
      <c r="I5" s="19"/>
      <c r="J5" s="70"/>
      <c r="K5" s="203" t="str">
        <f>'Vue d''ensemble'!$E$4</f>
        <v>CARON Vincent</v>
      </c>
      <c r="L5" s="44" t="str">
        <f>IF(NOT(ISBLANK(J5)),$J$3,IF(NOT(ISBLANK(I5)),$I$3,IF(NOT(ISBLANK(H5)),$H$3,IF(NOT(ISBLANK(G5)),$G$3,IF(NOT(ISBLANK(F5)),$F$3,IF(NOT(ISBLANK(E5)),$E$3,IF(NOT(ISBLANK(D5)),D$3,Configuration!$A$8)))))))</f>
        <v>Évaluation manquante</v>
      </c>
    </row>
    <row r="6" spans="1:12" ht="25" customHeight="1" x14ac:dyDescent="0.2">
      <c r="A6" s="480"/>
      <c r="B6" s="468"/>
      <c r="C6" s="218"/>
      <c r="D6" s="19"/>
      <c r="E6" s="20"/>
      <c r="F6" s="19"/>
      <c r="G6" s="19"/>
      <c r="H6" s="19"/>
      <c r="I6" s="19"/>
      <c r="J6" s="70"/>
      <c r="K6" s="203" t="str">
        <f>'Vue d''ensemble'!$F$4</f>
        <v>DAIBISARAM Alan</v>
      </c>
      <c r="L6" s="44" t="str">
        <f>IF(NOT(ISBLANK(J6)),$J$3,IF(NOT(ISBLANK(I6)),$I$3,IF(NOT(ISBLANK(H6)),$H$3,IF(NOT(ISBLANK(G6)),$G$3,IF(NOT(ISBLANK(F6)),$F$3,IF(NOT(ISBLANK(E6)),$E$3,IF(NOT(ISBLANK(D6)),D$3,Configuration!$A$8)))))))</f>
        <v>Évaluation manquante</v>
      </c>
    </row>
    <row r="7" spans="1:12" ht="25" customHeight="1" x14ac:dyDescent="0.2">
      <c r="A7" s="480"/>
      <c r="B7" s="468"/>
      <c r="C7" s="218"/>
      <c r="D7" s="19"/>
      <c r="E7" s="20"/>
      <c r="F7" s="19"/>
      <c r="G7" s="19"/>
      <c r="H7" s="19"/>
      <c r="I7" s="19"/>
      <c r="J7" s="70"/>
      <c r="K7" s="203" t="str">
        <f>'Vue d''ensemble'!$G$4</f>
        <v>GARNIER Louis-François</v>
      </c>
      <c r="L7" s="44" t="str">
        <f>IF(NOT(ISBLANK(J7)),$J$3,IF(NOT(ISBLANK(I7)),$I$3,IF(NOT(ISBLANK(H7)),$H$3,IF(NOT(ISBLANK(G7)),$G$3,IF(NOT(ISBLANK(F7)),$F$3,IF(NOT(ISBLANK(E7)),$E$3,IF(NOT(ISBLANK(D7)),D$3,Configuration!$A$8)))))))</f>
        <v>Évaluation manquante</v>
      </c>
    </row>
    <row r="8" spans="1:12" ht="25" customHeight="1" x14ac:dyDescent="0.2">
      <c r="A8" s="480"/>
      <c r="B8" s="468"/>
      <c r="C8" s="218"/>
      <c r="D8" s="19"/>
      <c r="E8" s="20"/>
      <c r="F8" s="19"/>
      <c r="G8" s="19"/>
      <c r="H8" s="19"/>
      <c r="I8" s="19"/>
      <c r="J8" s="70"/>
      <c r="K8" s="203" t="str">
        <f>'Vue d''ensemble'!$H$4</f>
        <v>HARRATI Mohsine</v>
      </c>
      <c r="L8" s="44" t="str">
        <f>IF(NOT(ISBLANK(J8)),$J$3,IF(NOT(ISBLANK(I8)),$I$3,IF(NOT(ISBLANK(H8)),$H$3,IF(NOT(ISBLANK(G8)),$G$3,IF(NOT(ISBLANK(F8)),$F$3,IF(NOT(ISBLANK(E8)),$E$3,IF(NOT(ISBLANK(D8)),D$3,Configuration!$A$8)))))))</f>
        <v>Évaluation manquante</v>
      </c>
    </row>
    <row r="9" spans="1:12" ht="25" customHeight="1" x14ac:dyDescent="0.2">
      <c r="A9" s="480"/>
      <c r="B9" s="468"/>
      <c r="C9" s="218"/>
      <c r="D9" s="19"/>
      <c r="E9" s="20"/>
      <c r="F9" s="19"/>
      <c r="G9" s="19"/>
      <c r="H9" s="19"/>
      <c r="I9" s="19"/>
      <c r="J9" s="70"/>
      <c r="K9" s="203" t="str">
        <f>'Vue d''ensemble'!$I$4</f>
        <v>- -</v>
      </c>
      <c r="L9" s="44" t="str">
        <f>IF(NOT(ISBLANK(J9)),$J$3,IF(NOT(ISBLANK(I9)),$I$3,IF(NOT(ISBLANK(H9)),$H$3,IF(NOT(ISBLANK(G9)),$G$3,IF(NOT(ISBLANK(F9)),$F$3,IF(NOT(ISBLANK(E9)),$E$3,IF(NOT(ISBLANK(D9)),D$3,Configuration!$A$8)))))))</f>
        <v>Évaluation manquante</v>
      </c>
    </row>
    <row r="10" spans="1:12" ht="25" customHeight="1" thickBot="1" x14ac:dyDescent="0.25">
      <c r="A10" s="481"/>
      <c r="B10" s="468"/>
      <c r="C10" s="218"/>
      <c r="D10" s="19"/>
      <c r="E10" s="20"/>
      <c r="F10" s="19"/>
      <c r="G10" s="19"/>
      <c r="H10" s="19"/>
      <c r="I10" s="19"/>
      <c r="J10" s="71"/>
      <c r="K10" s="204" t="str">
        <f>'Vue d''ensemble'!$J$4</f>
        <v>- -</v>
      </c>
      <c r="L10" s="44" t="str">
        <f>IF(NOT(ISBLANK(J10)),$J$3,IF(NOT(ISBLANK(I10)),$I$3,IF(NOT(ISBLANK(H10)),$H$3,IF(NOT(ISBLANK(G10)),$G$3,IF(NOT(ISBLANK(F10)),$F$3,IF(NOT(ISBLANK(E10)),$E$3,IF(NOT(ISBLANK(D10)),D$3,Configuration!$A$8)))))))</f>
        <v>Évaluation manquante</v>
      </c>
    </row>
    <row r="11" spans="1:12" ht="25" customHeight="1" thickBot="1" x14ac:dyDescent="0.25">
      <c r="A11" s="120" t="s">
        <v>47</v>
      </c>
      <c r="B11" s="467"/>
      <c r="C11" s="23"/>
      <c r="D11" s="17"/>
      <c r="E11" s="18"/>
      <c r="F11" s="17"/>
      <c r="G11" s="17"/>
      <c r="H11" s="17"/>
      <c r="I11" s="17"/>
      <c r="J11" s="70"/>
      <c r="K11" s="202" t="str">
        <f>'Vue d''ensemble'!$D$4</f>
        <v>ADAM Cyrille</v>
      </c>
      <c r="L11" s="44" t="str">
        <f>IF(NOT(ISBLANK(J11)),$J$3,IF(NOT(ISBLANK(I11)),$I$3,IF(NOT(ISBLANK(H11)),$H$3,IF(NOT(ISBLANK(G11)),$G$3,IF(NOT(ISBLANK(F11)),$F$3,IF(NOT(ISBLANK(E11)),$E$3,IF(NOT(ISBLANK(D11)),D$3,Configuration!$A$8)))))))</f>
        <v>Évaluation manquante</v>
      </c>
    </row>
    <row r="12" spans="1:12" ht="25" customHeight="1" x14ac:dyDescent="0.2">
      <c r="A12" s="479" t="s">
        <v>112</v>
      </c>
      <c r="B12" s="468"/>
      <c r="C12" s="218"/>
      <c r="D12" s="19"/>
      <c r="E12" s="20"/>
      <c r="F12" s="19"/>
      <c r="G12" s="19"/>
      <c r="H12" s="19"/>
      <c r="I12" s="19"/>
      <c r="J12" s="70"/>
      <c r="K12" s="203" t="str">
        <f>'Vue d''ensemble'!$E$4</f>
        <v>CARON Vincent</v>
      </c>
      <c r="L12" s="44" t="str">
        <f>IF(NOT(ISBLANK(J12)),$J$3,IF(NOT(ISBLANK(I12)),$I$3,IF(NOT(ISBLANK(H12)),$H$3,IF(NOT(ISBLANK(G12)),$G$3,IF(NOT(ISBLANK(F12)),$F$3,IF(NOT(ISBLANK(E12)),$E$3,IF(NOT(ISBLANK(D12)),D$3,Configuration!$A$8)))))))</f>
        <v>Évaluation manquante</v>
      </c>
    </row>
    <row r="13" spans="1:12" ht="25" customHeight="1" x14ac:dyDescent="0.2">
      <c r="A13" s="480"/>
      <c r="B13" s="468"/>
      <c r="C13" s="218"/>
      <c r="D13" s="19"/>
      <c r="E13" s="20"/>
      <c r="F13" s="19"/>
      <c r="G13" s="19"/>
      <c r="H13" s="19"/>
      <c r="I13" s="19"/>
      <c r="J13" s="70"/>
      <c r="K13" s="203" t="str">
        <f>'Vue d''ensemble'!$F$4</f>
        <v>DAIBISARAM Alan</v>
      </c>
      <c r="L13" s="44" t="str">
        <f>IF(NOT(ISBLANK(J13)),$J$3,IF(NOT(ISBLANK(I13)),$I$3,IF(NOT(ISBLANK(H13)),$H$3,IF(NOT(ISBLANK(G13)),$G$3,IF(NOT(ISBLANK(F13)),$F$3,IF(NOT(ISBLANK(E13)),$E$3,IF(NOT(ISBLANK(D13)),D$3,Configuration!$A$8)))))))</f>
        <v>Évaluation manquante</v>
      </c>
    </row>
    <row r="14" spans="1:12" ht="25" customHeight="1" x14ac:dyDescent="0.2">
      <c r="A14" s="480"/>
      <c r="B14" s="468"/>
      <c r="C14" s="218"/>
      <c r="D14" s="19"/>
      <c r="E14" s="20"/>
      <c r="F14" s="19"/>
      <c r="G14" s="19"/>
      <c r="H14" s="19"/>
      <c r="I14" s="19"/>
      <c r="J14" s="70"/>
      <c r="K14" s="203" t="str">
        <f>'Vue d''ensemble'!$G$4</f>
        <v>GARNIER Louis-François</v>
      </c>
      <c r="L14" s="44" t="str">
        <f>IF(NOT(ISBLANK(J14)),$J$3,IF(NOT(ISBLANK(I14)),$I$3,IF(NOT(ISBLANK(H14)),$H$3,IF(NOT(ISBLANK(G14)),$G$3,IF(NOT(ISBLANK(F14)),$F$3,IF(NOT(ISBLANK(E14)),$E$3,IF(NOT(ISBLANK(D14)),D$3,Configuration!$A$8)))))))</f>
        <v>Évaluation manquante</v>
      </c>
    </row>
    <row r="15" spans="1:12" ht="25" customHeight="1" x14ac:dyDescent="0.2">
      <c r="A15" s="480"/>
      <c r="B15" s="468"/>
      <c r="C15" s="218"/>
      <c r="D15" s="19"/>
      <c r="E15" s="20"/>
      <c r="F15" s="19"/>
      <c r="G15" s="19"/>
      <c r="H15" s="19"/>
      <c r="I15" s="19"/>
      <c r="J15" s="70"/>
      <c r="K15" s="203" t="str">
        <f>'Vue d''ensemble'!$H$4</f>
        <v>HARRATI Mohsine</v>
      </c>
      <c r="L15" s="44" t="str">
        <f>IF(NOT(ISBLANK(J15)),$J$3,IF(NOT(ISBLANK(I15)),$I$3,IF(NOT(ISBLANK(H15)),$H$3,IF(NOT(ISBLANK(G15)),$G$3,IF(NOT(ISBLANK(F15)),$F$3,IF(NOT(ISBLANK(E15)),$E$3,IF(NOT(ISBLANK(D15)),D$3,Configuration!$A$8)))))))</f>
        <v>Évaluation manquante</v>
      </c>
    </row>
    <row r="16" spans="1:12" ht="25" customHeight="1" x14ac:dyDescent="0.2">
      <c r="A16" s="480"/>
      <c r="B16" s="468"/>
      <c r="C16" s="218"/>
      <c r="D16" s="19"/>
      <c r="E16" s="20"/>
      <c r="F16" s="19"/>
      <c r="G16" s="19"/>
      <c r="H16" s="19"/>
      <c r="I16" s="19"/>
      <c r="J16" s="70"/>
      <c r="K16" s="203" t="str">
        <f>'Vue d''ensemble'!$I$4</f>
        <v>- -</v>
      </c>
      <c r="L16" s="44" t="str">
        <f>IF(NOT(ISBLANK(J16)),$J$3,IF(NOT(ISBLANK(I16)),$I$3,IF(NOT(ISBLANK(H16)),$H$3,IF(NOT(ISBLANK(G16)),$G$3,IF(NOT(ISBLANK(F16)),$F$3,IF(NOT(ISBLANK(E16)),$E$3,IF(NOT(ISBLANK(D16)),D$3,Configuration!$A$8)))))))</f>
        <v>Évaluation manquante</v>
      </c>
    </row>
    <row r="17" spans="1:12" ht="25" customHeight="1" thickBot="1" x14ac:dyDescent="0.25">
      <c r="A17" s="481"/>
      <c r="B17" s="469"/>
      <c r="C17" s="219"/>
      <c r="D17" s="21"/>
      <c r="E17" s="22"/>
      <c r="F17" s="21"/>
      <c r="G17" s="21"/>
      <c r="H17" s="21"/>
      <c r="I17" s="21"/>
      <c r="J17" s="71"/>
      <c r="K17" s="204" t="str">
        <f>'Vue d''ensemble'!$J$4</f>
        <v>- -</v>
      </c>
      <c r="L17" s="44" t="str">
        <f>IF(NOT(ISBLANK(J17)),$J$3,IF(NOT(ISBLANK(I17)),$I$3,IF(NOT(ISBLANK(H17)),$H$3,IF(NOT(ISBLANK(G17)),$G$3,IF(NOT(ISBLANK(F17)),$F$3,IF(NOT(ISBLANK(E17)),$E$3,IF(NOT(ISBLANK(D17)),D$3,Configuration!$A$8)))))))</f>
        <v>Évaluation manquante</v>
      </c>
    </row>
    <row r="18" spans="1:12" ht="25" customHeight="1" thickBot="1" x14ac:dyDescent="0.25">
      <c r="A18" s="120" t="s">
        <v>56</v>
      </c>
      <c r="B18" s="467"/>
      <c r="C18" s="23"/>
      <c r="D18" s="17"/>
      <c r="E18" s="18"/>
      <c r="F18" s="17"/>
      <c r="G18" s="17"/>
      <c r="H18" s="17"/>
      <c r="I18" s="17"/>
      <c r="J18" s="70"/>
      <c r="K18" s="202" t="str">
        <f>'Vue d''ensemble'!$D$4</f>
        <v>ADAM Cyrille</v>
      </c>
      <c r="L18" s="44" t="str">
        <f>IF(NOT(ISBLANK(J18)),$J$3,IF(NOT(ISBLANK(I18)),$I$3,IF(NOT(ISBLANK(H18)),$H$3,IF(NOT(ISBLANK(G18)),$G$3,IF(NOT(ISBLANK(F18)),$F$3,IF(NOT(ISBLANK(E18)),$E$3,IF(NOT(ISBLANK(D18)),D$3,Configuration!$A$8)))))))</f>
        <v>Évaluation manquante</v>
      </c>
    </row>
    <row r="19" spans="1:12" ht="25" customHeight="1" x14ac:dyDescent="0.2">
      <c r="A19" s="480" t="s">
        <v>108</v>
      </c>
      <c r="B19" s="468"/>
      <c r="C19" s="218"/>
      <c r="D19" s="19"/>
      <c r="E19" s="20"/>
      <c r="F19" s="19"/>
      <c r="G19" s="19"/>
      <c r="H19" s="19"/>
      <c r="I19" s="19"/>
      <c r="J19" s="70"/>
      <c r="K19" s="203" t="str">
        <f>'Vue d''ensemble'!$E$4</f>
        <v>CARON Vincent</v>
      </c>
      <c r="L19" s="44" t="str">
        <f>IF(NOT(ISBLANK(J19)),$J$3,IF(NOT(ISBLANK(I19)),$I$3,IF(NOT(ISBLANK(H19)),$H$3,IF(NOT(ISBLANK(G19)),$G$3,IF(NOT(ISBLANK(F19)),$F$3,IF(NOT(ISBLANK(E19)),$E$3,IF(NOT(ISBLANK(D19)),D$3,Configuration!$A$8)))))))</f>
        <v>Évaluation manquante</v>
      </c>
    </row>
    <row r="20" spans="1:12" ht="25" customHeight="1" x14ac:dyDescent="0.2">
      <c r="A20" s="480"/>
      <c r="B20" s="468"/>
      <c r="C20" s="218"/>
      <c r="D20" s="19"/>
      <c r="E20" s="20"/>
      <c r="F20" s="19"/>
      <c r="G20" s="19"/>
      <c r="H20" s="19"/>
      <c r="I20" s="19"/>
      <c r="J20" s="70"/>
      <c r="K20" s="203" t="str">
        <f>'Vue d''ensemble'!$F$4</f>
        <v>DAIBISARAM Alan</v>
      </c>
      <c r="L20" s="44" t="str">
        <f>IF(NOT(ISBLANK(J20)),$J$3,IF(NOT(ISBLANK(I20)),$I$3,IF(NOT(ISBLANK(H20)),$H$3,IF(NOT(ISBLANK(G20)),$G$3,IF(NOT(ISBLANK(F20)),$F$3,IF(NOT(ISBLANK(E20)),$E$3,IF(NOT(ISBLANK(D20)),D$3,Configuration!$A$8)))))))</f>
        <v>Évaluation manquante</v>
      </c>
    </row>
    <row r="21" spans="1:12" ht="25" customHeight="1" x14ac:dyDescent="0.2">
      <c r="A21" s="480"/>
      <c r="B21" s="468"/>
      <c r="C21" s="218"/>
      <c r="D21" s="19"/>
      <c r="E21" s="20"/>
      <c r="F21" s="19"/>
      <c r="G21" s="19"/>
      <c r="H21" s="19"/>
      <c r="I21" s="19"/>
      <c r="J21" s="70"/>
      <c r="K21" s="203" t="str">
        <f>'Vue d''ensemble'!$G$4</f>
        <v>GARNIER Louis-François</v>
      </c>
      <c r="L21" s="44" t="str">
        <f>IF(NOT(ISBLANK(J21)),$J$3,IF(NOT(ISBLANK(I21)),$I$3,IF(NOT(ISBLANK(H21)),$H$3,IF(NOT(ISBLANK(G21)),$G$3,IF(NOT(ISBLANK(F21)),$F$3,IF(NOT(ISBLANK(E21)),$E$3,IF(NOT(ISBLANK(D21)),D$3,Configuration!$A$8)))))))</f>
        <v>Évaluation manquante</v>
      </c>
    </row>
    <row r="22" spans="1:12" ht="25" customHeight="1" x14ac:dyDescent="0.2">
      <c r="A22" s="480"/>
      <c r="B22" s="468"/>
      <c r="C22" s="218"/>
      <c r="D22" s="19"/>
      <c r="E22" s="20"/>
      <c r="F22" s="19"/>
      <c r="G22" s="19"/>
      <c r="H22" s="19"/>
      <c r="I22" s="19"/>
      <c r="J22" s="70"/>
      <c r="K22" s="203" t="str">
        <f>'Vue d''ensemble'!$H$4</f>
        <v>HARRATI Mohsine</v>
      </c>
      <c r="L22" s="44" t="str">
        <f>IF(NOT(ISBLANK(J22)),$J$3,IF(NOT(ISBLANK(I22)),$I$3,IF(NOT(ISBLANK(H22)),$H$3,IF(NOT(ISBLANK(G22)),$G$3,IF(NOT(ISBLANK(F22)),$F$3,IF(NOT(ISBLANK(E22)),$E$3,IF(NOT(ISBLANK(D22)),D$3,Configuration!$A$8)))))))</f>
        <v>Évaluation manquante</v>
      </c>
    </row>
    <row r="23" spans="1:12" ht="25" customHeight="1" x14ac:dyDescent="0.2">
      <c r="A23" s="480"/>
      <c r="B23" s="468"/>
      <c r="C23" s="218"/>
      <c r="D23" s="19"/>
      <c r="E23" s="20"/>
      <c r="F23" s="19"/>
      <c r="G23" s="19"/>
      <c r="H23" s="19"/>
      <c r="I23" s="19"/>
      <c r="J23" s="70"/>
      <c r="K23" s="203" t="str">
        <f>'Vue d''ensemble'!$I$4</f>
        <v>- -</v>
      </c>
      <c r="L23" s="44" t="str">
        <f>IF(NOT(ISBLANK(J23)),$J$3,IF(NOT(ISBLANK(I23)),$I$3,IF(NOT(ISBLANK(H23)),$H$3,IF(NOT(ISBLANK(G23)),$G$3,IF(NOT(ISBLANK(F23)),$F$3,IF(NOT(ISBLANK(E23)),$E$3,IF(NOT(ISBLANK(D23)),D$3,Configuration!$A$8)))))))</f>
        <v>Évaluation manquante</v>
      </c>
    </row>
    <row r="24" spans="1:12" ht="25" customHeight="1" thickBot="1" x14ac:dyDescent="0.25">
      <c r="A24" s="481"/>
      <c r="B24" s="469"/>
      <c r="C24" s="219"/>
      <c r="D24" s="21"/>
      <c r="E24" s="22"/>
      <c r="F24" s="21"/>
      <c r="G24" s="21"/>
      <c r="H24" s="21"/>
      <c r="I24" s="21"/>
      <c r="J24" s="71"/>
      <c r="K24" s="204" t="str">
        <f>'Vue d''ensemble'!$J$4</f>
        <v>- -</v>
      </c>
      <c r="L24" s="44" t="str">
        <f>IF(NOT(ISBLANK(J24)),$J$3,IF(NOT(ISBLANK(I24)),$I$3,IF(NOT(ISBLANK(H24)),$H$3,IF(NOT(ISBLANK(G24)),$G$3,IF(NOT(ISBLANK(F24)),$F$3,IF(NOT(ISBLANK(E24)),$E$3,IF(NOT(ISBLANK(D24)),D$3,Configuration!$A$8)))))))</f>
        <v>Évaluation manquante</v>
      </c>
    </row>
    <row r="25" spans="1:12" ht="25" customHeight="1" thickBot="1" x14ac:dyDescent="0.25">
      <c r="A25" s="121" t="s">
        <v>48</v>
      </c>
      <c r="B25" s="467"/>
      <c r="C25" s="23"/>
      <c r="D25" s="17"/>
      <c r="E25" s="18"/>
      <c r="F25" s="17"/>
      <c r="G25" s="17"/>
      <c r="H25" s="17"/>
      <c r="I25" s="17"/>
      <c r="J25" s="70"/>
      <c r="K25" s="202" t="str">
        <f>'Vue d''ensemble'!$D$4</f>
        <v>ADAM Cyrille</v>
      </c>
      <c r="L25" s="44" t="str">
        <f>IF(NOT(ISBLANK(J25)),$J$3,IF(NOT(ISBLANK(I25)),$I$3,IF(NOT(ISBLANK(H25)),$H$3,IF(NOT(ISBLANK(G25)),$G$3,IF(NOT(ISBLANK(F25)),$F$3,IF(NOT(ISBLANK(E25)),$E$3,IF(NOT(ISBLANK(D25)),D$3,Configuration!$A$8)))))))</f>
        <v>Évaluation manquante</v>
      </c>
    </row>
    <row r="26" spans="1:12" ht="25" customHeight="1" x14ac:dyDescent="0.2">
      <c r="A26" s="479" t="s">
        <v>109</v>
      </c>
      <c r="B26" s="468"/>
      <c r="C26" s="218"/>
      <c r="D26" s="19"/>
      <c r="E26" s="20"/>
      <c r="F26" s="19"/>
      <c r="G26" s="19"/>
      <c r="H26" s="19"/>
      <c r="I26" s="19"/>
      <c r="J26" s="70"/>
      <c r="K26" s="203" t="str">
        <f>'Vue d''ensemble'!$E$4</f>
        <v>CARON Vincent</v>
      </c>
      <c r="L26" s="44" t="str">
        <f>IF(NOT(ISBLANK(J26)),$J$3,IF(NOT(ISBLANK(I26)),$I$3,IF(NOT(ISBLANK(H26)),$H$3,IF(NOT(ISBLANK(G26)),$G$3,IF(NOT(ISBLANK(F26)),$F$3,IF(NOT(ISBLANK(E26)),$E$3,IF(NOT(ISBLANK(D26)),D$3,Configuration!$A$8)))))))</f>
        <v>Évaluation manquante</v>
      </c>
    </row>
    <row r="27" spans="1:12" ht="25" customHeight="1" x14ac:dyDescent="0.2">
      <c r="A27" s="480"/>
      <c r="B27" s="468"/>
      <c r="C27" s="218"/>
      <c r="D27" s="19"/>
      <c r="E27" s="20"/>
      <c r="F27" s="19"/>
      <c r="G27" s="19"/>
      <c r="H27" s="19"/>
      <c r="I27" s="19"/>
      <c r="J27" s="70"/>
      <c r="K27" s="203" t="str">
        <f>'Vue d''ensemble'!$F$4</f>
        <v>DAIBISARAM Alan</v>
      </c>
      <c r="L27" s="44" t="str">
        <f>IF(NOT(ISBLANK(J27)),$J$3,IF(NOT(ISBLANK(I27)),$I$3,IF(NOT(ISBLANK(H27)),$H$3,IF(NOT(ISBLANK(G27)),$G$3,IF(NOT(ISBLANK(F27)),$F$3,IF(NOT(ISBLANK(E27)),$E$3,IF(NOT(ISBLANK(D27)),D$3,Configuration!$A$8)))))))</f>
        <v>Évaluation manquante</v>
      </c>
    </row>
    <row r="28" spans="1:12" ht="25" customHeight="1" x14ac:dyDescent="0.2">
      <c r="A28" s="480"/>
      <c r="B28" s="468"/>
      <c r="C28" s="218"/>
      <c r="D28" s="19"/>
      <c r="E28" s="20"/>
      <c r="F28" s="19"/>
      <c r="G28" s="19"/>
      <c r="H28" s="19"/>
      <c r="I28" s="19"/>
      <c r="J28" s="70"/>
      <c r="K28" s="203" t="str">
        <f>'Vue d''ensemble'!$G$4</f>
        <v>GARNIER Louis-François</v>
      </c>
      <c r="L28" s="44" t="str">
        <f>IF(NOT(ISBLANK(J28)),$J$3,IF(NOT(ISBLANK(I28)),$I$3,IF(NOT(ISBLANK(H28)),$H$3,IF(NOT(ISBLANK(G28)),$G$3,IF(NOT(ISBLANK(F28)),$F$3,IF(NOT(ISBLANK(E28)),$E$3,IF(NOT(ISBLANK(D28)),D$3,Configuration!$A$8)))))))</f>
        <v>Évaluation manquante</v>
      </c>
    </row>
    <row r="29" spans="1:12" ht="25" customHeight="1" x14ac:dyDescent="0.2">
      <c r="A29" s="480"/>
      <c r="B29" s="468"/>
      <c r="C29" s="218"/>
      <c r="D29" s="19"/>
      <c r="E29" s="20"/>
      <c r="F29" s="19"/>
      <c r="G29" s="19"/>
      <c r="H29" s="19"/>
      <c r="I29" s="19"/>
      <c r="J29" s="70"/>
      <c r="K29" s="203" t="str">
        <f>'Vue d''ensemble'!$H$4</f>
        <v>HARRATI Mohsine</v>
      </c>
      <c r="L29" s="44" t="str">
        <f>IF(NOT(ISBLANK(J29)),$J$3,IF(NOT(ISBLANK(I29)),$I$3,IF(NOT(ISBLANK(H29)),$H$3,IF(NOT(ISBLANK(G29)),$G$3,IF(NOT(ISBLANK(F29)),$F$3,IF(NOT(ISBLANK(E29)),$E$3,IF(NOT(ISBLANK(D29)),D$3,Configuration!$A$8)))))))</f>
        <v>Évaluation manquante</v>
      </c>
    </row>
    <row r="30" spans="1:12" ht="25" customHeight="1" x14ac:dyDescent="0.2">
      <c r="A30" s="480"/>
      <c r="B30" s="468"/>
      <c r="C30" s="218"/>
      <c r="D30" s="19"/>
      <c r="E30" s="20"/>
      <c r="F30" s="19"/>
      <c r="G30" s="19"/>
      <c r="H30" s="19"/>
      <c r="I30" s="19"/>
      <c r="J30" s="70"/>
      <c r="K30" s="203" t="str">
        <f>'Vue d''ensemble'!$I$4</f>
        <v>- -</v>
      </c>
      <c r="L30" s="44" t="str">
        <f>IF(NOT(ISBLANK(J30)),$J$3,IF(NOT(ISBLANK(I30)),$I$3,IF(NOT(ISBLANK(H30)),$H$3,IF(NOT(ISBLANK(G30)),$G$3,IF(NOT(ISBLANK(F30)),$F$3,IF(NOT(ISBLANK(E30)),$E$3,IF(NOT(ISBLANK(D30)),D$3,Configuration!$A$8)))))))</f>
        <v>Évaluation manquante</v>
      </c>
    </row>
    <row r="31" spans="1:12" ht="25" customHeight="1" thickBot="1" x14ac:dyDescent="0.25">
      <c r="A31" s="481"/>
      <c r="B31" s="469"/>
      <c r="C31" s="219"/>
      <c r="D31" s="21"/>
      <c r="E31" s="22"/>
      <c r="F31" s="21"/>
      <c r="G31" s="21"/>
      <c r="H31" s="21"/>
      <c r="I31" s="21"/>
      <c r="J31" s="71"/>
      <c r="K31" s="204" t="str">
        <f>'Vue d''ensemble'!$J$4</f>
        <v>- -</v>
      </c>
      <c r="L31" s="44" t="str">
        <f>IF(NOT(ISBLANK(J31)),$J$3,IF(NOT(ISBLANK(I31)),$I$3,IF(NOT(ISBLANK(H31)),$H$3,IF(NOT(ISBLANK(G31)),$G$3,IF(NOT(ISBLANK(F31)),$F$3,IF(NOT(ISBLANK(E31)),$E$3,IF(NOT(ISBLANK(D31)),D$3,Configuration!$A$8)))))))</f>
        <v>Évaluation manquante</v>
      </c>
    </row>
    <row r="32" spans="1:12" ht="25" customHeight="1" thickBot="1" x14ac:dyDescent="0.25">
      <c r="A32" s="120" t="s">
        <v>105</v>
      </c>
      <c r="B32" s="467"/>
      <c r="C32" s="23"/>
      <c r="D32" s="17"/>
      <c r="E32" s="18"/>
      <c r="F32" s="17"/>
      <c r="G32" s="17"/>
      <c r="H32" s="17"/>
      <c r="I32" s="17"/>
      <c r="J32" s="70"/>
      <c r="K32" s="202" t="str">
        <f>'Vue d''ensemble'!$D$4</f>
        <v>ADAM Cyrille</v>
      </c>
      <c r="L32" s="44" t="str">
        <f>IF(NOT(ISBLANK(J32)),$J$3,IF(NOT(ISBLANK(I32)),$I$3,IF(NOT(ISBLANK(H32)),$H$3,IF(NOT(ISBLANK(G32)),$G$3,IF(NOT(ISBLANK(F32)),$F$3,IF(NOT(ISBLANK(E32)),$E$3,IF(NOT(ISBLANK(D32)),D$3,Configuration!$A$8)))))))</f>
        <v>Évaluation manquante</v>
      </c>
    </row>
    <row r="33" spans="1:12" ht="25" customHeight="1" x14ac:dyDescent="0.2">
      <c r="A33" s="479" t="s">
        <v>110</v>
      </c>
      <c r="B33" s="468"/>
      <c r="C33" s="218"/>
      <c r="D33" s="19"/>
      <c r="E33" s="20"/>
      <c r="F33" s="19"/>
      <c r="G33" s="19"/>
      <c r="H33" s="19"/>
      <c r="I33" s="19"/>
      <c r="J33" s="70"/>
      <c r="K33" s="203" t="str">
        <f>'Vue d''ensemble'!$E$4</f>
        <v>CARON Vincent</v>
      </c>
      <c r="L33" s="44" t="str">
        <f>IF(NOT(ISBLANK(J33)),$J$3,IF(NOT(ISBLANK(I33)),$I$3,IF(NOT(ISBLANK(H33)),$H$3,IF(NOT(ISBLANK(G33)),$G$3,IF(NOT(ISBLANK(F33)),$F$3,IF(NOT(ISBLANK(E33)),$E$3,IF(NOT(ISBLANK(D33)),D$3,Configuration!$A$8)))))))</f>
        <v>Évaluation manquante</v>
      </c>
    </row>
    <row r="34" spans="1:12" ht="27" customHeight="1" x14ac:dyDescent="0.2">
      <c r="A34" s="480"/>
      <c r="B34" s="468"/>
      <c r="C34" s="218"/>
      <c r="D34" s="19"/>
      <c r="E34" s="20"/>
      <c r="F34" s="19"/>
      <c r="G34" s="19"/>
      <c r="H34" s="19"/>
      <c r="I34" s="19"/>
      <c r="J34" s="70"/>
      <c r="K34" s="203" t="str">
        <f>'Vue d''ensemble'!$F$4</f>
        <v>DAIBISARAM Alan</v>
      </c>
      <c r="L34" s="44" t="str">
        <f>IF(NOT(ISBLANK(J34)),$J$3,IF(NOT(ISBLANK(I34)),$I$3,IF(NOT(ISBLANK(H34)),$H$3,IF(NOT(ISBLANK(G34)),$G$3,IF(NOT(ISBLANK(F34)),$F$3,IF(NOT(ISBLANK(E34)),$E$3,IF(NOT(ISBLANK(D34)),D$3,Configuration!$A$8)))))))</f>
        <v>Évaluation manquante</v>
      </c>
    </row>
    <row r="35" spans="1:12" ht="27" customHeight="1" x14ac:dyDescent="0.2">
      <c r="A35" s="480"/>
      <c r="B35" s="468"/>
      <c r="C35" s="218"/>
      <c r="D35" s="19"/>
      <c r="E35" s="20"/>
      <c r="F35" s="19"/>
      <c r="G35" s="19"/>
      <c r="H35" s="19"/>
      <c r="I35" s="19"/>
      <c r="J35" s="70"/>
      <c r="K35" s="203" t="str">
        <f>'Vue d''ensemble'!$G$4</f>
        <v>GARNIER Louis-François</v>
      </c>
      <c r="L35" s="44" t="str">
        <f>IF(NOT(ISBLANK(J35)),$J$3,IF(NOT(ISBLANK(I35)),$I$3,IF(NOT(ISBLANK(H35)),$H$3,IF(NOT(ISBLANK(G35)),$G$3,IF(NOT(ISBLANK(F35)),$F$3,IF(NOT(ISBLANK(E35)),$E$3,IF(NOT(ISBLANK(D35)),D$3,Configuration!$A$8)))))))</f>
        <v>Évaluation manquante</v>
      </c>
    </row>
    <row r="36" spans="1:12" ht="27" customHeight="1" x14ac:dyDescent="0.2">
      <c r="A36" s="480"/>
      <c r="B36" s="468"/>
      <c r="C36" s="218"/>
      <c r="D36" s="19"/>
      <c r="E36" s="20"/>
      <c r="F36" s="19"/>
      <c r="G36" s="19"/>
      <c r="H36" s="19"/>
      <c r="I36" s="19"/>
      <c r="J36" s="70"/>
      <c r="K36" s="203" t="str">
        <f>'Vue d''ensemble'!$H$4</f>
        <v>HARRATI Mohsine</v>
      </c>
      <c r="L36" s="44" t="str">
        <f>IF(NOT(ISBLANK(J36)),$J$3,IF(NOT(ISBLANK(I36)),$I$3,IF(NOT(ISBLANK(H36)),$H$3,IF(NOT(ISBLANK(G36)),$G$3,IF(NOT(ISBLANK(F36)),$F$3,IF(NOT(ISBLANK(E36)),$E$3,IF(NOT(ISBLANK(D36)),D$3,Configuration!$A$8)))))))</f>
        <v>Évaluation manquante</v>
      </c>
    </row>
    <row r="37" spans="1:12" ht="27" customHeight="1" x14ac:dyDescent="0.2">
      <c r="A37" s="480"/>
      <c r="B37" s="468"/>
      <c r="C37" s="218"/>
      <c r="D37" s="19"/>
      <c r="E37" s="20"/>
      <c r="F37" s="19"/>
      <c r="G37" s="19"/>
      <c r="H37" s="19"/>
      <c r="I37" s="19"/>
      <c r="J37" s="70"/>
      <c r="K37" s="203" t="str">
        <f>'Vue d''ensemble'!$I$4</f>
        <v>- -</v>
      </c>
      <c r="L37" s="44" t="str">
        <f>IF(NOT(ISBLANK(J37)),$J$3,IF(NOT(ISBLANK(I37)),$I$3,IF(NOT(ISBLANK(H37)),$H$3,IF(NOT(ISBLANK(G37)),$G$3,IF(NOT(ISBLANK(F37)),$F$3,IF(NOT(ISBLANK(E37)),$E$3,IF(NOT(ISBLANK(D37)),D$3,Configuration!$A$8)))))))</f>
        <v>Évaluation manquante</v>
      </c>
    </row>
    <row r="38" spans="1:12" ht="27" customHeight="1" thickBot="1" x14ac:dyDescent="0.25">
      <c r="A38" s="481"/>
      <c r="B38" s="469"/>
      <c r="C38" s="219"/>
      <c r="D38" s="21"/>
      <c r="E38" s="22"/>
      <c r="F38" s="21"/>
      <c r="G38" s="21"/>
      <c r="H38" s="21"/>
      <c r="I38" s="21"/>
      <c r="J38" s="71"/>
      <c r="K38" s="204" t="str">
        <f>'Vue d''ensemble'!$J$4</f>
        <v>- -</v>
      </c>
      <c r="L38" s="44" t="str">
        <f>IF(NOT(ISBLANK(J38)),$J$3,IF(NOT(ISBLANK(I38)),$I$3,IF(NOT(ISBLANK(H38)),$H$3,IF(NOT(ISBLANK(G38)),$G$3,IF(NOT(ISBLANK(F38)),$F$3,IF(NOT(ISBLANK(E38)),$E$3,IF(NOT(ISBLANK(D38)),D$3,Configuration!$A$8)))))))</f>
        <v>Évaluation manquante</v>
      </c>
    </row>
    <row r="39" spans="1:12" ht="25" customHeight="1" thickBot="1" x14ac:dyDescent="0.25">
      <c r="A39" s="120" t="s">
        <v>50</v>
      </c>
      <c r="B39" s="467"/>
      <c r="C39" s="23"/>
      <c r="D39" s="17"/>
      <c r="E39" s="18"/>
      <c r="F39" s="17"/>
      <c r="G39" s="17"/>
      <c r="H39" s="17"/>
      <c r="I39" s="17"/>
      <c r="J39" s="70"/>
      <c r="K39" s="202" t="str">
        <f>'Vue d''ensemble'!$D$4</f>
        <v>ADAM Cyrille</v>
      </c>
      <c r="L39" s="44" t="str">
        <f>IF(NOT(ISBLANK(J39)),$J$3,IF(NOT(ISBLANK(I39)),$I$3,IF(NOT(ISBLANK(H39)),$H$3,IF(NOT(ISBLANK(G39)),$G$3,IF(NOT(ISBLANK(F39)),$F$3,IF(NOT(ISBLANK(E39)),$E$3,IF(NOT(ISBLANK(D39)),D$3,Configuration!$A$8)))))))</f>
        <v>Évaluation manquante</v>
      </c>
    </row>
    <row r="40" spans="1:12" ht="25" customHeight="1" x14ac:dyDescent="0.2">
      <c r="A40" s="480" t="s">
        <v>111</v>
      </c>
      <c r="B40" s="468"/>
      <c r="C40" s="218"/>
      <c r="D40" s="19"/>
      <c r="E40" s="20"/>
      <c r="F40" s="19"/>
      <c r="G40" s="19"/>
      <c r="H40" s="19"/>
      <c r="I40" s="19"/>
      <c r="J40" s="70"/>
      <c r="K40" s="203" t="str">
        <f>'Vue d''ensemble'!$E$4</f>
        <v>CARON Vincent</v>
      </c>
      <c r="L40" s="44" t="str">
        <f>IF(NOT(ISBLANK(J40)),$J$3,IF(NOT(ISBLANK(I40)),$I$3,IF(NOT(ISBLANK(H40)),$H$3,IF(NOT(ISBLANK(G40)),$G$3,IF(NOT(ISBLANK(F40)),$F$3,IF(NOT(ISBLANK(E40)),$E$3,IF(NOT(ISBLANK(D40)),D$3,Configuration!$A$8)))))))</f>
        <v>Évaluation manquante</v>
      </c>
    </row>
    <row r="41" spans="1:12" ht="25" customHeight="1" x14ac:dyDescent="0.2">
      <c r="A41" s="480"/>
      <c r="B41" s="468"/>
      <c r="C41" s="218"/>
      <c r="D41" s="19"/>
      <c r="E41" s="20"/>
      <c r="F41" s="19"/>
      <c r="G41" s="19"/>
      <c r="H41" s="19"/>
      <c r="I41" s="19"/>
      <c r="J41" s="70"/>
      <c r="K41" s="203" t="str">
        <f>'Vue d''ensemble'!$F$4</f>
        <v>DAIBISARAM Alan</v>
      </c>
      <c r="L41" s="44" t="str">
        <f>IF(NOT(ISBLANK(J41)),$J$3,IF(NOT(ISBLANK(I41)),$I$3,IF(NOT(ISBLANK(H41)),$H$3,IF(NOT(ISBLANK(G41)),$G$3,IF(NOT(ISBLANK(F41)),$F$3,IF(NOT(ISBLANK(E41)),$E$3,IF(NOT(ISBLANK(D41)),D$3,Configuration!$A$8)))))))</f>
        <v>Évaluation manquante</v>
      </c>
    </row>
    <row r="42" spans="1:12" ht="25" customHeight="1" x14ac:dyDescent="0.2">
      <c r="A42" s="480"/>
      <c r="B42" s="468"/>
      <c r="C42" s="218"/>
      <c r="D42" s="19"/>
      <c r="E42" s="20"/>
      <c r="F42" s="19"/>
      <c r="G42" s="19"/>
      <c r="H42" s="19"/>
      <c r="I42" s="19"/>
      <c r="J42" s="70"/>
      <c r="K42" s="203" t="str">
        <f>'Vue d''ensemble'!$G$4</f>
        <v>GARNIER Louis-François</v>
      </c>
      <c r="L42" s="44" t="str">
        <f>IF(NOT(ISBLANK(J42)),$J$3,IF(NOT(ISBLANK(I42)),$I$3,IF(NOT(ISBLANK(H42)),$H$3,IF(NOT(ISBLANK(G42)),$G$3,IF(NOT(ISBLANK(F42)),$F$3,IF(NOT(ISBLANK(E42)),$E$3,IF(NOT(ISBLANK(D42)),D$3,Configuration!$A$8)))))))</f>
        <v>Évaluation manquante</v>
      </c>
    </row>
    <row r="43" spans="1:12" ht="25" customHeight="1" x14ac:dyDescent="0.2">
      <c r="A43" s="480"/>
      <c r="B43" s="468"/>
      <c r="C43" s="218"/>
      <c r="D43" s="19"/>
      <c r="E43" s="20"/>
      <c r="F43" s="19"/>
      <c r="G43" s="19"/>
      <c r="H43" s="19"/>
      <c r="I43" s="19"/>
      <c r="J43" s="70"/>
      <c r="K43" s="203" t="str">
        <f>'Vue d''ensemble'!$H$4</f>
        <v>HARRATI Mohsine</v>
      </c>
      <c r="L43" s="44" t="str">
        <f>IF(NOT(ISBLANK(J43)),$J$3,IF(NOT(ISBLANK(I43)),$I$3,IF(NOT(ISBLANK(H43)),$H$3,IF(NOT(ISBLANK(G43)),$G$3,IF(NOT(ISBLANK(F43)),$F$3,IF(NOT(ISBLANK(E43)),$E$3,IF(NOT(ISBLANK(D43)),D$3,Configuration!$A$8)))))))</f>
        <v>Évaluation manquante</v>
      </c>
    </row>
    <row r="44" spans="1:12" ht="25" customHeight="1" x14ac:dyDescent="0.2">
      <c r="A44" s="480"/>
      <c r="B44" s="468"/>
      <c r="C44" s="218"/>
      <c r="D44" s="19"/>
      <c r="E44" s="20"/>
      <c r="F44" s="19"/>
      <c r="G44" s="19"/>
      <c r="H44" s="19"/>
      <c r="I44" s="19"/>
      <c r="J44" s="70"/>
      <c r="K44" s="203" t="str">
        <f>'Vue d''ensemble'!$I$4</f>
        <v>- -</v>
      </c>
      <c r="L44" s="44" t="str">
        <f>IF(NOT(ISBLANK(J44)),$J$3,IF(NOT(ISBLANK(I44)),$I$3,IF(NOT(ISBLANK(H44)),$H$3,IF(NOT(ISBLANK(G44)),$G$3,IF(NOT(ISBLANK(F44)),$F$3,IF(NOT(ISBLANK(E44)),$E$3,IF(NOT(ISBLANK(D44)),D$3,Configuration!$A$8)))))))</f>
        <v>Évaluation manquante</v>
      </c>
    </row>
    <row r="45" spans="1:12" ht="25" customHeight="1" thickBot="1" x14ac:dyDescent="0.25">
      <c r="A45" s="481"/>
      <c r="B45" s="468"/>
      <c r="C45" s="218"/>
      <c r="D45" s="19"/>
      <c r="E45" s="20"/>
      <c r="F45" s="19"/>
      <c r="G45" s="19"/>
      <c r="H45" s="19"/>
      <c r="I45" s="19"/>
      <c r="J45" s="71"/>
      <c r="K45" s="204" t="str">
        <f>'Vue d''ensemble'!$J$4</f>
        <v>- -</v>
      </c>
      <c r="L45" s="44" t="str">
        <f>IF(NOT(ISBLANK(J45)),$J$3,IF(NOT(ISBLANK(I45)),$I$3,IF(NOT(ISBLANK(H45)),$H$3,IF(NOT(ISBLANK(G45)),$G$3,IF(NOT(ISBLANK(F45)),$F$3,IF(NOT(ISBLANK(E45)),$E$3,IF(NOT(ISBLANK(D45)),D$3,Configuration!$A$8)))))))</f>
        <v>Évaluation manquante</v>
      </c>
    </row>
    <row r="46" spans="1:12" ht="25" customHeight="1" thickBot="1" x14ac:dyDescent="0.25">
      <c r="A46" s="120" t="s">
        <v>114</v>
      </c>
      <c r="B46" s="467"/>
      <c r="C46" s="23"/>
      <c r="D46" s="17"/>
      <c r="E46" s="18"/>
      <c r="F46" s="17"/>
      <c r="G46" s="17"/>
      <c r="H46" s="17"/>
      <c r="I46" s="17"/>
      <c r="J46" s="69"/>
      <c r="K46" s="202" t="str">
        <f>'Vue d''ensemble'!$D$4</f>
        <v>ADAM Cyrille</v>
      </c>
      <c r="L46" s="44" t="str">
        <f>IF(NOT(ISBLANK(J46)),$J$3,IF(NOT(ISBLANK(I46)),$I$3,IF(NOT(ISBLANK(H46)),$H$3,IF(NOT(ISBLANK(G46)),$G$3,IF(NOT(ISBLANK(F46)),$F$3,IF(NOT(ISBLANK(E46)),$E$3,IF(NOT(ISBLANK(D46)),D$3,Configuration!$A$8)))))))</f>
        <v>Évaluation manquante</v>
      </c>
    </row>
    <row r="47" spans="1:12" ht="25" customHeight="1" x14ac:dyDescent="0.2">
      <c r="A47" s="480" t="s">
        <v>113</v>
      </c>
      <c r="B47" s="468"/>
      <c r="C47" s="218"/>
      <c r="D47" s="19"/>
      <c r="E47" s="20"/>
      <c r="F47" s="19"/>
      <c r="G47" s="19"/>
      <c r="H47" s="19"/>
      <c r="I47" s="19"/>
      <c r="J47" s="70"/>
      <c r="K47" s="203" t="str">
        <f>'Vue d''ensemble'!$E$4</f>
        <v>CARON Vincent</v>
      </c>
      <c r="L47" s="44" t="str">
        <f>IF(NOT(ISBLANK(J47)),$J$3,IF(NOT(ISBLANK(I47)),$I$3,IF(NOT(ISBLANK(H47)),$H$3,IF(NOT(ISBLANK(G47)),$G$3,IF(NOT(ISBLANK(F47)),$F$3,IF(NOT(ISBLANK(E47)),$E$3,IF(NOT(ISBLANK(D47)),D$3,Configuration!$A$8)))))))</f>
        <v>Évaluation manquante</v>
      </c>
    </row>
    <row r="48" spans="1:12" ht="25" customHeight="1" x14ac:dyDescent="0.2">
      <c r="A48" s="480"/>
      <c r="B48" s="468"/>
      <c r="C48" s="218"/>
      <c r="D48" s="19"/>
      <c r="E48" s="20"/>
      <c r="F48" s="19"/>
      <c r="G48" s="19"/>
      <c r="H48" s="19"/>
      <c r="I48" s="19"/>
      <c r="J48" s="70"/>
      <c r="K48" s="203" t="str">
        <f>'Vue d''ensemble'!$F$4</f>
        <v>DAIBISARAM Alan</v>
      </c>
      <c r="L48" s="44" t="str">
        <f>IF(NOT(ISBLANK(J48)),$J$3,IF(NOT(ISBLANK(I48)),$I$3,IF(NOT(ISBLANK(H48)),$H$3,IF(NOT(ISBLANK(G48)),$G$3,IF(NOT(ISBLANK(F48)),$F$3,IF(NOT(ISBLANK(E48)),$E$3,IF(NOT(ISBLANK(D48)),D$3,Configuration!$A$8)))))))</f>
        <v>Évaluation manquante</v>
      </c>
    </row>
    <row r="49" spans="1:12" ht="25" customHeight="1" x14ac:dyDescent="0.2">
      <c r="A49" s="480"/>
      <c r="B49" s="468"/>
      <c r="C49" s="218"/>
      <c r="D49" s="19"/>
      <c r="E49" s="20"/>
      <c r="F49" s="19"/>
      <c r="G49" s="19"/>
      <c r="H49" s="19"/>
      <c r="I49" s="19"/>
      <c r="J49" s="70"/>
      <c r="K49" s="203" t="str">
        <f>'Vue d''ensemble'!$G$4</f>
        <v>GARNIER Louis-François</v>
      </c>
      <c r="L49" s="44" t="str">
        <f>IF(NOT(ISBLANK(J49)),$J$3,IF(NOT(ISBLANK(I49)),$I$3,IF(NOT(ISBLANK(H49)),$H$3,IF(NOT(ISBLANK(G49)),$G$3,IF(NOT(ISBLANK(F49)),$F$3,IF(NOT(ISBLANK(E49)),$E$3,IF(NOT(ISBLANK(D49)),D$3,Configuration!$A$8)))))))</f>
        <v>Évaluation manquante</v>
      </c>
    </row>
    <row r="50" spans="1:12" ht="25" customHeight="1" x14ac:dyDescent="0.2">
      <c r="A50" s="480"/>
      <c r="B50" s="468"/>
      <c r="C50" s="218"/>
      <c r="D50" s="19"/>
      <c r="E50" s="20"/>
      <c r="F50" s="19"/>
      <c r="G50" s="19"/>
      <c r="H50" s="19"/>
      <c r="I50" s="19"/>
      <c r="J50" s="70"/>
      <c r="K50" s="203" t="str">
        <f>'Vue d''ensemble'!$H$4</f>
        <v>HARRATI Mohsine</v>
      </c>
      <c r="L50" s="44" t="str">
        <f>IF(NOT(ISBLANK(J50)),$J$3,IF(NOT(ISBLANK(I50)),$I$3,IF(NOT(ISBLANK(H50)),$H$3,IF(NOT(ISBLANK(G50)),$G$3,IF(NOT(ISBLANK(F50)),$F$3,IF(NOT(ISBLANK(E50)),$E$3,IF(NOT(ISBLANK(D50)),D$3,Configuration!$A$8)))))))</f>
        <v>Évaluation manquante</v>
      </c>
    </row>
    <row r="51" spans="1:12" ht="25" customHeight="1" x14ac:dyDescent="0.2">
      <c r="A51" s="480"/>
      <c r="B51" s="468"/>
      <c r="C51" s="218"/>
      <c r="D51" s="19"/>
      <c r="E51" s="20"/>
      <c r="F51" s="19"/>
      <c r="G51" s="19"/>
      <c r="H51" s="19"/>
      <c r="I51" s="19"/>
      <c r="J51" s="70"/>
      <c r="K51" s="203" t="str">
        <f>'Vue d''ensemble'!$I$4</f>
        <v>- -</v>
      </c>
      <c r="L51" s="44" t="str">
        <f>IF(NOT(ISBLANK(J51)),$J$3,IF(NOT(ISBLANK(I51)),$I$3,IF(NOT(ISBLANK(H51)),$H$3,IF(NOT(ISBLANK(G51)),$G$3,IF(NOT(ISBLANK(F51)),$F$3,IF(NOT(ISBLANK(E51)),$E$3,IF(NOT(ISBLANK(D51)),D$3,Configuration!$A$8)))))))</f>
        <v>Évaluation manquante</v>
      </c>
    </row>
    <row r="52" spans="1:12" ht="25" customHeight="1" thickBot="1" x14ac:dyDescent="0.25">
      <c r="A52" s="481"/>
      <c r="B52" s="468"/>
      <c r="C52" s="218"/>
      <c r="D52" s="19"/>
      <c r="E52" s="20"/>
      <c r="F52" s="19"/>
      <c r="G52" s="19"/>
      <c r="H52" s="19"/>
      <c r="I52" s="19"/>
      <c r="J52" s="71"/>
      <c r="K52" s="204" t="str">
        <f>'Vue d''ensemble'!$J$4</f>
        <v>- -</v>
      </c>
      <c r="L52" s="44" t="str">
        <f>IF(NOT(ISBLANK(J52)),$J$3,IF(NOT(ISBLANK(I52)),$I$3,IF(NOT(ISBLANK(H52)),$H$3,IF(NOT(ISBLANK(G52)),$G$3,IF(NOT(ISBLANK(F52)),$F$3,IF(NOT(ISBLANK(E52)),$E$3,IF(NOT(ISBLANK(D52)),D$3,Configuration!$A$8)))))))</f>
        <v>Évaluation manquante</v>
      </c>
    </row>
    <row r="53" spans="1:12" ht="25" customHeight="1" thickBot="1" x14ac:dyDescent="0.25">
      <c r="A53" s="120" t="s">
        <v>52</v>
      </c>
      <c r="B53" s="467"/>
      <c r="C53" s="23"/>
      <c r="D53" s="17"/>
      <c r="E53" s="18"/>
      <c r="F53" s="17"/>
      <c r="G53" s="17"/>
      <c r="H53" s="17"/>
      <c r="I53" s="1"/>
      <c r="J53" s="70"/>
      <c r="K53" s="202" t="str">
        <f>'Vue d''ensemble'!$D$4</f>
        <v>ADAM Cyrille</v>
      </c>
      <c r="L53" s="44" t="str">
        <f>IF(NOT(ISBLANK(J53)),$J$3,IF(NOT(ISBLANK(I53)),$I$3,IF(NOT(ISBLANK(H53)),$H$3,IF(NOT(ISBLANK(G53)),$G$3,IF(NOT(ISBLANK(F53)),$F$3,IF(NOT(ISBLANK(E53)),$E$3,IF(NOT(ISBLANK(D53)),D$3,Configuration!$A$8)))))))</f>
        <v>Évaluation manquante</v>
      </c>
    </row>
    <row r="54" spans="1:12" ht="25" customHeight="1" x14ac:dyDescent="0.2">
      <c r="A54" s="479" t="s">
        <v>187</v>
      </c>
      <c r="B54" s="468"/>
      <c r="C54" s="218"/>
      <c r="D54" s="19"/>
      <c r="E54" s="20"/>
      <c r="F54" s="19"/>
      <c r="G54" s="19"/>
      <c r="H54" s="19"/>
      <c r="I54" s="19"/>
      <c r="J54" s="70"/>
      <c r="K54" s="203" t="str">
        <f>'Vue d''ensemble'!$E$4</f>
        <v>CARON Vincent</v>
      </c>
      <c r="L54" s="44" t="str">
        <f>IF(NOT(ISBLANK(J54)),$J$3,IF(NOT(ISBLANK(I54)),$I$3,IF(NOT(ISBLANK(H54)),$H$3,IF(NOT(ISBLANK(G54)),$G$3,IF(NOT(ISBLANK(F54)),$F$3,IF(NOT(ISBLANK(E54)),$E$3,IF(NOT(ISBLANK(D54)),D$3,Configuration!$A$8)))))))</f>
        <v>Évaluation manquante</v>
      </c>
    </row>
    <row r="55" spans="1:12" ht="25" customHeight="1" x14ac:dyDescent="0.2">
      <c r="A55" s="480"/>
      <c r="B55" s="468"/>
      <c r="C55" s="218"/>
      <c r="D55" s="19"/>
      <c r="E55" s="20"/>
      <c r="F55" s="19"/>
      <c r="G55" s="19"/>
      <c r="H55" s="19"/>
      <c r="I55" s="19"/>
      <c r="J55" s="70"/>
      <c r="K55" s="203" t="str">
        <f>'Vue d''ensemble'!$F$4</f>
        <v>DAIBISARAM Alan</v>
      </c>
      <c r="L55" s="44" t="str">
        <f>IF(NOT(ISBLANK(J55)),$J$3,IF(NOT(ISBLANK(I55)),$I$3,IF(NOT(ISBLANK(H55)),$H$3,IF(NOT(ISBLANK(G55)),$G$3,IF(NOT(ISBLANK(F55)),$F$3,IF(NOT(ISBLANK(E55)),$E$3,IF(NOT(ISBLANK(D55)),D$3,Configuration!$A$8)))))))</f>
        <v>Évaluation manquante</v>
      </c>
    </row>
    <row r="56" spans="1:12" ht="25" customHeight="1" x14ac:dyDescent="0.2">
      <c r="A56" s="480"/>
      <c r="B56" s="468"/>
      <c r="C56" s="218"/>
      <c r="D56" s="19"/>
      <c r="E56" s="20"/>
      <c r="F56" s="19"/>
      <c r="G56" s="19"/>
      <c r="H56" s="19"/>
      <c r="I56" s="19"/>
      <c r="J56" s="70"/>
      <c r="K56" s="203" t="str">
        <f>'Vue d''ensemble'!$G$4</f>
        <v>GARNIER Louis-François</v>
      </c>
      <c r="L56" s="44" t="str">
        <f>IF(NOT(ISBLANK(J56)),$J$3,IF(NOT(ISBLANK(I56)),$I$3,IF(NOT(ISBLANK(H56)),$H$3,IF(NOT(ISBLANK(G56)),$G$3,IF(NOT(ISBLANK(F56)),$F$3,IF(NOT(ISBLANK(E56)),$E$3,IF(NOT(ISBLANK(D56)),D$3,Configuration!$A$8)))))))</f>
        <v>Évaluation manquante</v>
      </c>
    </row>
    <row r="57" spans="1:12" ht="25" customHeight="1" x14ac:dyDescent="0.2">
      <c r="A57" s="480"/>
      <c r="B57" s="468"/>
      <c r="C57" s="218"/>
      <c r="D57" s="19"/>
      <c r="E57" s="20"/>
      <c r="F57" s="19"/>
      <c r="G57" s="19"/>
      <c r="H57" s="19"/>
      <c r="I57" s="19"/>
      <c r="J57" s="70"/>
      <c r="K57" s="203" t="str">
        <f>'Vue d''ensemble'!$H$4</f>
        <v>HARRATI Mohsine</v>
      </c>
      <c r="L57" s="44" t="str">
        <f>IF(NOT(ISBLANK(J57)),$J$3,IF(NOT(ISBLANK(I57)),$I$3,IF(NOT(ISBLANK(H57)),$H$3,IF(NOT(ISBLANK(G57)),$G$3,IF(NOT(ISBLANK(F57)),$F$3,IF(NOT(ISBLANK(E57)),$E$3,IF(NOT(ISBLANK(D57)),D$3,Configuration!$A$8)))))))</f>
        <v>Évaluation manquante</v>
      </c>
    </row>
    <row r="58" spans="1:12" ht="25" customHeight="1" x14ac:dyDescent="0.2">
      <c r="A58" s="480"/>
      <c r="B58" s="468"/>
      <c r="C58" s="218"/>
      <c r="D58" s="19"/>
      <c r="E58" s="20"/>
      <c r="F58" s="19"/>
      <c r="G58" s="19"/>
      <c r="H58" s="19"/>
      <c r="I58" s="19"/>
      <c r="J58" s="70"/>
      <c r="K58" s="203" t="str">
        <f>'Vue d''ensemble'!$I$4</f>
        <v>- -</v>
      </c>
      <c r="L58" s="44" t="str">
        <f>IF(NOT(ISBLANK(J58)),$J$3,IF(NOT(ISBLANK(I58)),$I$3,IF(NOT(ISBLANK(H58)),$H$3,IF(NOT(ISBLANK(G58)),$G$3,IF(NOT(ISBLANK(F58)),$F$3,IF(NOT(ISBLANK(E58)),$E$3,IF(NOT(ISBLANK(D58)),D$3,Configuration!$A$8)))))))</f>
        <v>Évaluation manquante</v>
      </c>
    </row>
    <row r="59" spans="1:12" ht="25" customHeight="1" thickBot="1" x14ac:dyDescent="0.25">
      <c r="A59" s="481"/>
      <c r="B59" s="468"/>
      <c r="C59" s="218"/>
      <c r="D59" s="19"/>
      <c r="E59" s="20"/>
      <c r="F59" s="19"/>
      <c r="G59" s="19"/>
      <c r="H59" s="19"/>
      <c r="I59" s="19"/>
      <c r="J59" s="71"/>
      <c r="K59" s="204" t="str">
        <f>'Vue d''ensemble'!$J$4</f>
        <v>- -</v>
      </c>
      <c r="L59" s="44" t="str">
        <f>IF(NOT(ISBLANK(J59)),$J$3,IF(NOT(ISBLANK(I59)),$I$3,IF(NOT(ISBLANK(H59)),$H$3,IF(NOT(ISBLANK(G59)),$G$3,IF(NOT(ISBLANK(F59)),$F$3,IF(NOT(ISBLANK(E59)),$E$3,IF(NOT(ISBLANK(D59)),D$3,Configuration!$A$8)))))))</f>
        <v>Évaluation manquante</v>
      </c>
    </row>
    <row r="60" spans="1:12" ht="25" customHeight="1" thickBot="1" x14ac:dyDescent="0.25">
      <c r="A60" s="120" t="s">
        <v>58</v>
      </c>
      <c r="B60" s="467" t="s">
        <v>57</v>
      </c>
      <c r="C60" s="23"/>
      <c r="D60" s="17"/>
      <c r="E60" s="18"/>
      <c r="F60" s="17"/>
      <c r="G60" s="17"/>
      <c r="H60" s="17"/>
      <c r="I60" s="1"/>
      <c r="J60" s="70"/>
      <c r="K60" s="202" t="str">
        <f>'Vue d''ensemble'!$D$4</f>
        <v>ADAM Cyrille</v>
      </c>
      <c r="L60" s="44" t="str">
        <f>IF(NOT(ISBLANK(J60)),$J$3,IF(NOT(ISBLANK(I60)),$I$3,IF(NOT(ISBLANK(H60)),$H$3,IF(NOT(ISBLANK(G60)),$G$3,IF(NOT(ISBLANK(F60)),$F$3,IF(NOT(ISBLANK(E60)),$E$3,IF(NOT(ISBLANK(D60)),D$3,Configuration!$A$8)))))))</f>
        <v>Évaluation manquante</v>
      </c>
    </row>
    <row r="61" spans="1:12" ht="25" customHeight="1" x14ac:dyDescent="0.2">
      <c r="A61" s="479" t="s">
        <v>115</v>
      </c>
      <c r="B61" s="468"/>
      <c r="C61" s="218"/>
      <c r="D61" s="19"/>
      <c r="E61" s="20"/>
      <c r="F61" s="19"/>
      <c r="G61" s="19"/>
      <c r="H61" s="19"/>
      <c r="I61" s="19"/>
      <c r="J61" s="70"/>
      <c r="K61" s="203" t="str">
        <f>'Vue d''ensemble'!$E$4</f>
        <v>CARON Vincent</v>
      </c>
      <c r="L61" s="44" t="str">
        <f>IF(NOT(ISBLANK(J61)),$J$3,IF(NOT(ISBLANK(I61)),$I$3,IF(NOT(ISBLANK(H61)),$H$3,IF(NOT(ISBLANK(G61)),$G$3,IF(NOT(ISBLANK(F61)),$F$3,IF(NOT(ISBLANK(E61)),$E$3,IF(NOT(ISBLANK(D61)),D$3,Configuration!$A$8)))))))</f>
        <v>Évaluation manquante</v>
      </c>
    </row>
    <row r="62" spans="1:12" ht="25" customHeight="1" x14ac:dyDescent="0.2">
      <c r="A62" s="480"/>
      <c r="B62" s="468"/>
      <c r="C62" s="218"/>
      <c r="D62" s="19"/>
      <c r="E62" s="20"/>
      <c r="F62" s="19"/>
      <c r="G62" s="19"/>
      <c r="H62" s="19"/>
      <c r="I62" s="19"/>
      <c r="J62" s="70"/>
      <c r="K62" s="203" t="str">
        <f>'Vue d''ensemble'!$F$4</f>
        <v>DAIBISARAM Alan</v>
      </c>
      <c r="L62" s="44" t="str">
        <f>IF(NOT(ISBLANK(J62)),$J$3,IF(NOT(ISBLANK(I62)),$I$3,IF(NOT(ISBLANK(H62)),$H$3,IF(NOT(ISBLANK(G62)),$G$3,IF(NOT(ISBLANK(F62)),$F$3,IF(NOT(ISBLANK(E62)),$E$3,IF(NOT(ISBLANK(D62)),D$3,Configuration!$A$8)))))))</f>
        <v>Évaluation manquante</v>
      </c>
    </row>
    <row r="63" spans="1:12" ht="25" customHeight="1" x14ac:dyDescent="0.2">
      <c r="A63" s="480"/>
      <c r="B63" s="468"/>
      <c r="C63" s="218"/>
      <c r="D63" s="19"/>
      <c r="E63" s="20"/>
      <c r="F63" s="19"/>
      <c r="G63" s="19"/>
      <c r="H63" s="19"/>
      <c r="I63" s="19"/>
      <c r="J63" s="70"/>
      <c r="K63" s="203" t="str">
        <f>'Vue d''ensemble'!$G$4</f>
        <v>GARNIER Louis-François</v>
      </c>
      <c r="L63" s="44" t="str">
        <f>IF(NOT(ISBLANK(J63)),$J$3,IF(NOT(ISBLANK(I63)),$I$3,IF(NOT(ISBLANK(H63)),$H$3,IF(NOT(ISBLANK(G63)),$G$3,IF(NOT(ISBLANK(F63)),$F$3,IF(NOT(ISBLANK(E63)),$E$3,IF(NOT(ISBLANK(D63)),D$3,Configuration!$A$8)))))))</f>
        <v>Évaluation manquante</v>
      </c>
    </row>
    <row r="64" spans="1:12" ht="25" customHeight="1" x14ac:dyDescent="0.2">
      <c r="A64" s="480"/>
      <c r="B64" s="468"/>
      <c r="C64" s="218"/>
      <c r="D64" s="19"/>
      <c r="E64" s="20"/>
      <c r="F64" s="19"/>
      <c r="G64" s="19"/>
      <c r="H64" s="19"/>
      <c r="I64" s="19"/>
      <c r="J64" s="70"/>
      <c r="K64" s="203" t="str">
        <f>'Vue d''ensemble'!$H$4</f>
        <v>HARRATI Mohsine</v>
      </c>
      <c r="L64" s="44" t="str">
        <f>IF(NOT(ISBLANK(J64)),$J$3,IF(NOT(ISBLANK(I64)),$I$3,IF(NOT(ISBLANK(H64)),$H$3,IF(NOT(ISBLANK(G64)),$G$3,IF(NOT(ISBLANK(F64)),$F$3,IF(NOT(ISBLANK(E64)),$E$3,IF(NOT(ISBLANK(D64)),D$3,Configuration!$A$8)))))))</f>
        <v>Évaluation manquante</v>
      </c>
    </row>
    <row r="65" spans="1:12" ht="25" customHeight="1" x14ac:dyDescent="0.2">
      <c r="A65" s="480"/>
      <c r="B65" s="468"/>
      <c r="C65" s="218"/>
      <c r="D65" s="19"/>
      <c r="E65" s="20"/>
      <c r="F65" s="19"/>
      <c r="G65" s="19"/>
      <c r="H65" s="19"/>
      <c r="I65" s="19"/>
      <c r="J65" s="70"/>
      <c r="K65" s="203" t="str">
        <f>'Vue d''ensemble'!$I$4</f>
        <v>- -</v>
      </c>
      <c r="L65" s="44" t="str">
        <f>IF(NOT(ISBLANK(J65)),$J$3,IF(NOT(ISBLANK(I65)),$I$3,IF(NOT(ISBLANK(H65)),$H$3,IF(NOT(ISBLANK(G65)),$G$3,IF(NOT(ISBLANK(F65)),$F$3,IF(NOT(ISBLANK(E65)),$E$3,IF(NOT(ISBLANK(D65)),D$3,Configuration!$A$8)))))))</f>
        <v>Évaluation manquante</v>
      </c>
    </row>
    <row r="66" spans="1:12" ht="25" customHeight="1" thickBot="1" x14ac:dyDescent="0.25">
      <c r="A66" s="481"/>
      <c r="B66" s="469"/>
      <c r="C66" s="219"/>
      <c r="D66" s="21"/>
      <c r="E66" s="22"/>
      <c r="F66" s="21"/>
      <c r="G66" s="21"/>
      <c r="H66" s="21"/>
      <c r="I66" s="21"/>
      <c r="J66" s="71"/>
      <c r="K66" s="204" t="str">
        <f>'Vue d''ensemble'!$J$4</f>
        <v>- -</v>
      </c>
      <c r="L66" s="44" t="str">
        <f>IF(NOT(ISBLANK(J66)),$J$3,IF(NOT(ISBLANK(I66)),$I$3,IF(NOT(ISBLANK(H66)),$H$3,IF(NOT(ISBLANK(G66)),$G$3,IF(NOT(ISBLANK(F66)),$F$3,IF(NOT(ISBLANK(E66)),$E$3,IF(NOT(ISBLANK(D66)),D$3,Configuration!$A$8)))))))</f>
        <v>Évaluation manquante</v>
      </c>
    </row>
    <row r="67" spans="1:12" x14ac:dyDescent="0.2">
      <c r="J67" s="41"/>
      <c r="L67" s="72"/>
    </row>
    <row r="68" spans="1:12" x14ac:dyDescent="0.2">
      <c r="J68" s="41"/>
      <c r="L68" s="72"/>
    </row>
    <row r="69" spans="1:12" x14ac:dyDescent="0.2">
      <c r="J69" s="41"/>
      <c r="L69" s="72"/>
    </row>
    <row r="70" spans="1:12" x14ac:dyDescent="0.2">
      <c r="J70" s="41"/>
      <c r="L70" s="72"/>
    </row>
    <row r="71" spans="1:12" x14ac:dyDescent="0.2">
      <c r="J71" s="41"/>
      <c r="L71" s="72"/>
    </row>
    <row r="72" spans="1:12" x14ac:dyDescent="0.2">
      <c r="J72" s="41"/>
      <c r="L72" s="72"/>
    </row>
    <row r="73" spans="1:12" x14ac:dyDescent="0.2">
      <c r="J73" s="41"/>
      <c r="L73" s="72"/>
    </row>
    <row r="74" spans="1:12" x14ac:dyDescent="0.2">
      <c r="J74" s="41"/>
      <c r="L74" s="72"/>
    </row>
    <row r="75" spans="1:12" x14ac:dyDescent="0.2">
      <c r="J75" s="41"/>
      <c r="L75" s="72"/>
    </row>
    <row r="76" spans="1:12" x14ac:dyDescent="0.2">
      <c r="J76" s="41"/>
      <c r="L76" s="72"/>
    </row>
    <row r="77" spans="1:12" x14ac:dyDescent="0.2">
      <c r="J77" s="41"/>
      <c r="L77" s="72"/>
    </row>
    <row r="78" spans="1:12" x14ac:dyDescent="0.2">
      <c r="J78" s="41"/>
      <c r="L78" s="72"/>
    </row>
    <row r="79" spans="1:12" x14ac:dyDescent="0.2">
      <c r="J79" s="41"/>
      <c r="L79" s="72"/>
    </row>
    <row r="80" spans="1:12" x14ac:dyDescent="0.2">
      <c r="J80" s="41"/>
      <c r="L80" s="72"/>
    </row>
    <row r="81" spans="10:12" x14ac:dyDescent="0.2">
      <c r="J81" s="41"/>
      <c r="L81" s="72"/>
    </row>
    <row r="82" spans="10:12" x14ac:dyDescent="0.2">
      <c r="J82" s="41"/>
      <c r="L82" s="72"/>
    </row>
    <row r="83" spans="10:12" x14ac:dyDescent="0.2">
      <c r="J83" s="41"/>
      <c r="L83" s="72"/>
    </row>
    <row r="84" spans="10:12" x14ac:dyDescent="0.2">
      <c r="J84" s="41"/>
      <c r="L84" s="72"/>
    </row>
    <row r="85" spans="10:12" x14ac:dyDescent="0.2">
      <c r="J85" s="41"/>
      <c r="L85" s="72"/>
    </row>
    <row r="86" spans="10:12" x14ac:dyDescent="0.2">
      <c r="J86" s="41"/>
      <c r="L86" s="72"/>
    </row>
    <row r="87" spans="10:12" x14ac:dyDescent="0.2">
      <c r="J87" s="41"/>
      <c r="L87" s="72"/>
    </row>
    <row r="88" spans="10:12" x14ac:dyDescent="0.2">
      <c r="J88" s="41"/>
      <c r="L88" s="72"/>
    </row>
    <row r="89" spans="10:12" x14ac:dyDescent="0.2">
      <c r="J89" s="41"/>
      <c r="L89" s="72"/>
    </row>
    <row r="90" spans="10:12" x14ac:dyDescent="0.2">
      <c r="J90" s="41"/>
      <c r="L90" s="72"/>
    </row>
    <row r="91" spans="10:12" x14ac:dyDescent="0.2">
      <c r="J91" s="41"/>
      <c r="L91" s="72"/>
    </row>
    <row r="92" spans="10:12" x14ac:dyDescent="0.2">
      <c r="J92" s="41"/>
      <c r="L92" s="72"/>
    </row>
    <row r="93" spans="10:12" x14ac:dyDescent="0.2">
      <c r="J93" s="41"/>
      <c r="L93" s="72"/>
    </row>
    <row r="94" spans="10:12" x14ac:dyDescent="0.2">
      <c r="J94" s="41"/>
      <c r="L94" s="72"/>
    </row>
    <row r="95" spans="10:12" x14ac:dyDescent="0.2">
      <c r="J95" s="41"/>
      <c r="L95" s="72"/>
    </row>
    <row r="96" spans="10:12" x14ac:dyDescent="0.2">
      <c r="J96" s="41"/>
      <c r="L96" s="72"/>
    </row>
    <row r="97" spans="10:12" x14ac:dyDescent="0.2">
      <c r="J97" s="41"/>
      <c r="L97" s="72"/>
    </row>
    <row r="98" spans="10:12" x14ac:dyDescent="0.2">
      <c r="J98" s="41"/>
      <c r="L98" s="72"/>
    </row>
    <row r="99" spans="10:12" x14ac:dyDescent="0.2">
      <c r="J99" s="41"/>
      <c r="L99" s="72"/>
    </row>
    <row r="100" spans="10:12" x14ac:dyDescent="0.2">
      <c r="J100" s="41"/>
      <c r="L100" s="72"/>
    </row>
    <row r="101" spans="10:12" x14ac:dyDescent="0.2">
      <c r="J101" s="41"/>
      <c r="L101" s="72"/>
    </row>
    <row r="102" spans="10:12" x14ac:dyDescent="0.2">
      <c r="J102" s="41"/>
      <c r="L102" s="72"/>
    </row>
    <row r="103" spans="10:12" x14ac:dyDescent="0.2">
      <c r="J103" s="41"/>
      <c r="L103" s="72"/>
    </row>
  </sheetData>
  <mergeCells count="23">
    <mergeCell ref="A61:A66"/>
    <mergeCell ref="A26:A31"/>
    <mergeCell ref="A19:A24"/>
    <mergeCell ref="A12:A17"/>
    <mergeCell ref="A5:A10"/>
    <mergeCell ref="A40:A45"/>
    <mergeCell ref="A33:A38"/>
    <mergeCell ref="A47:A52"/>
    <mergeCell ref="A54:A59"/>
    <mergeCell ref="A1:K1"/>
    <mergeCell ref="B18:B24"/>
    <mergeCell ref="B4:B10"/>
    <mergeCell ref="B11:B17"/>
    <mergeCell ref="B2:B3"/>
    <mergeCell ref="C2:C3"/>
    <mergeCell ref="K2:K3"/>
    <mergeCell ref="D2:J2"/>
    <mergeCell ref="B60:B66"/>
    <mergeCell ref="B25:B31"/>
    <mergeCell ref="B32:B38"/>
    <mergeCell ref="B39:B45"/>
    <mergeCell ref="B46:B52"/>
    <mergeCell ref="B53:B59"/>
  </mergeCells>
  <conditionalFormatting sqref="H4:H66">
    <cfRule type="notContainsBlanks" dxfId="62" priority="5">
      <formula>LEN(TRIM(H4))&gt;0</formula>
    </cfRule>
  </conditionalFormatting>
  <conditionalFormatting sqref="I4:I66">
    <cfRule type="notContainsBlanks" dxfId="61" priority="6">
      <formula>LEN(TRIM(I4))&gt;0</formula>
    </cfRule>
  </conditionalFormatting>
  <conditionalFormatting sqref="E4:E66">
    <cfRule type="notContainsBlanks" dxfId="60" priority="11">
      <formula>LEN(TRIM(E4))&gt;0</formula>
    </cfRule>
  </conditionalFormatting>
  <conditionalFormatting sqref="F4:F66">
    <cfRule type="notContainsBlanks" dxfId="59" priority="12">
      <formula>LEN(TRIM(F4))&gt;0</formula>
    </cfRule>
  </conditionalFormatting>
  <conditionalFormatting sqref="G4:G66">
    <cfRule type="notContainsBlanks" dxfId="58" priority="13">
      <formula>LEN(TRIM(G4))&gt;0</formula>
    </cfRule>
  </conditionalFormatting>
  <conditionalFormatting sqref="D4:D66">
    <cfRule type="notContainsBlanks" dxfId="57" priority="7">
      <formula>LEN(TRIM(D4))&gt;0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N84"/>
  <sheetViews>
    <sheetView tabSelected="1" workbookViewId="0">
      <selection activeCell="C9" sqref="C9"/>
    </sheetView>
  </sheetViews>
  <sheetFormatPr baseColWidth="10" defaultColWidth="10.83203125" defaultRowHeight="16" x14ac:dyDescent="0.2"/>
  <cols>
    <col min="1" max="1" width="50.6640625" style="60" customWidth="1"/>
    <col min="2" max="3" width="50.6640625" style="58" customWidth="1"/>
    <col min="4" max="9" width="3.6640625" style="58" customWidth="1"/>
    <col min="10" max="10" width="3.6640625" style="58" hidden="1" customWidth="1"/>
    <col min="11" max="11" width="20.6640625" style="60" customWidth="1"/>
    <col min="12" max="12" width="10.83203125" style="44"/>
    <col min="13" max="16384" width="10.83203125" style="58"/>
  </cols>
  <sheetData>
    <row r="1" spans="1:14" ht="35" customHeight="1" thickBot="1" x14ac:dyDescent="0.25">
      <c r="A1" s="486" t="s">
        <v>162</v>
      </c>
      <c r="B1" s="418"/>
      <c r="C1" s="418"/>
      <c r="D1" s="418"/>
      <c r="E1" s="418"/>
      <c r="F1" s="418"/>
      <c r="G1" s="418"/>
      <c r="H1" s="418"/>
      <c r="I1" s="418"/>
      <c r="J1" s="418"/>
      <c r="K1" s="419"/>
      <c r="L1" s="64"/>
      <c r="M1" s="57"/>
      <c r="N1" s="57"/>
    </row>
    <row r="2" spans="1:14" x14ac:dyDescent="0.2">
      <c r="A2" s="428"/>
      <c r="B2" s="436" t="s">
        <v>5</v>
      </c>
      <c r="C2" s="420" t="s">
        <v>2</v>
      </c>
      <c r="D2" s="430" t="s">
        <v>3</v>
      </c>
      <c r="E2" s="431"/>
      <c r="F2" s="431"/>
      <c r="G2" s="431"/>
      <c r="H2" s="431"/>
      <c r="I2" s="431"/>
      <c r="J2" s="432"/>
      <c r="K2" s="421" t="s">
        <v>4</v>
      </c>
    </row>
    <row r="3" spans="1:14" s="59" customFormat="1" ht="64" thickBot="1" x14ac:dyDescent="0.25">
      <c r="A3" s="429"/>
      <c r="B3" s="436"/>
      <c r="C3" s="420"/>
      <c r="D3" s="61" t="str">
        <f>Configuration!$A$2</f>
        <v>Non Acquis</v>
      </c>
      <c r="E3" s="62" t="str">
        <f>Configuration!$A$3</f>
        <v>Loin</v>
      </c>
      <c r="F3" s="61" t="str">
        <f>Configuration!$A$4</f>
        <v>Proche</v>
      </c>
      <c r="G3" s="63" t="str">
        <f>Configuration!$A$5</f>
        <v>Très proche</v>
      </c>
      <c r="H3" s="61" t="str">
        <f>Configuration!$A$6</f>
        <v>Attendu</v>
      </c>
      <c r="I3" s="63" t="str">
        <f>Configuration!$A$7</f>
        <v>Au-delà</v>
      </c>
      <c r="J3" s="74" t="str">
        <f>Configuration!A9</f>
        <v>Pas d'objet</v>
      </c>
      <c r="K3" s="421"/>
      <c r="L3" s="44"/>
    </row>
    <row r="4" spans="1:14" ht="25" customHeight="1" thickBot="1" x14ac:dyDescent="0.25">
      <c r="A4" s="425" t="s">
        <v>72</v>
      </c>
      <c r="B4" s="426"/>
      <c r="C4" s="426"/>
      <c r="D4" s="426"/>
      <c r="E4" s="426"/>
      <c r="F4" s="426"/>
      <c r="G4" s="426"/>
      <c r="H4" s="426"/>
      <c r="I4" s="426"/>
      <c r="J4" s="426"/>
      <c r="K4" s="427"/>
    </row>
    <row r="5" spans="1:14" ht="25" customHeight="1" thickBot="1" x14ac:dyDescent="0.25">
      <c r="A5" s="117" t="s">
        <v>18</v>
      </c>
      <c r="B5" s="487" t="s">
        <v>294</v>
      </c>
      <c r="C5" s="4"/>
      <c r="D5" s="1"/>
      <c r="E5" s="5"/>
      <c r="F5" s="1"/>
      <c r="G5" s="1"/>
      <c r="H5" s="1" t="s">
        <v>261</v>
      </c>
      <c r="I5" s="1"/>
      <c r="J5" s="69"/>
      <c r="K5" s="202" t="str">
        <f>'Vue d''ensemble'!$D$4</f>
        <v>ADAM Cyrille</v>
      </c>
      <c r="L5" s="44" t="str">
        <f>IF(NOT(ISBLANK(J5)),$J$3,IF(NOT(ISBLANK(I5)),$I$3,IF(NOT(ISBLANK(H5)),$H$3,IF(NOT(ISBLANK(G5)),$G$3,IF(NOT(ISBLANK(F5)),$F$3,IF(NOT(ISBLANK(E5)),$E$3,IF(NOT(ISBLANK(D5)),D$3,Configuration!$A$8)))))))</f>
        <v>Attendu</v>
      </c>
    </row>
    <row r="6" spans="1:14" ht="25" customHeight="1" x14ac:dyDescent="0.2">
      <c r="A6" s="422" t="s">
        <v>166</v>
      </c>
      <c r="B6" s="443"/>
      <c r="C6" s="213"/>
      <c r="D6" s="49"/>
      <c r="E6" s="50"/>
      <c r="F6" s="49"/>
      <c r="G6" s="49"/>
      <c r="H6" s="2" t="s">
        <v>261</v>
      </c>
      <c r="I6" s="2"/>
      <c r="J6" s="70"/>
      <c r="K6" s="203" t="str">
        <f>'Vue d''ensemble'!$E$4</f>
        <v>CARON Vincent</v>
      </c>
      <c r="L6" s="44" t="str">
        <f>IF(NOT(ISBLANK(J6)),$J$3,IF(NOT(ISBLANK(I6)),$I$3,IF(NOT(ISBLANK(H6)),$H$3,IF(NOT(ISBLANK(G6)),$G$3,IF(NOT(ISBLANK(F6)),$F$3,IF(NOT(ISBLANK(E6)),$E$3,IF(NOT(ISBLANK(D6)),D$3,Configuration!$A$8)))))))</f>
        <v>Attendu</v>
      </c>
    </row>
    <row r="7" spans="1:14" ht="25" customHeight="1" x14ac:dyDescent="0.2">
      <c r="A7" s="423"/>
      <c r="B7" s="443"/>
      <c r="C7" s="213"/>
      <c r="D7" s="49"/>
      <c r="E7" s="50"/>
      <c r="F7" s="49"/>
      <c r="G7" s="49"/>
      <c r="H7" s="49"/>
      <c r="I7" s="2"/>
      <c r="J7" s="76"/>
      <c r="K7" s="203" t="str">
        <f>'Vue d''ensemble'!$F$4</f>
        <v>DAIBISARAM Alan</v>
      </c>
      <c r="L7" s="44" t="str">
        <f>IF(NOT(ISBLANK(J7)),$J$3,IF(NOT(ISBLANK(I7)),$I$3,IF(NOT(ISBLANK(H7)),$H$3,IF(NOT(ISBLANK(G7)),$G$3,IF(NOT(ISBLANK(F7)),$F$3,IF(NOT(ISBLANK(E7)),$E$3,IF(NOT(ISBLANK(D7)),D$3,Configuration!$A$8)))))))</f>
        <v>Évaluation manquante</v>
      </c>
    </row>
    <row r="8" spans="1:14" ht="25" customHeight="1" x14ac:dyDescent="0.2">
      <c r="A8" s="423"/>
      <c r="B8" s="443"/>
      <c r="C8" s="213"/>
      <c r="D8" s="49"/>
      <c r="E8" s="50"/>
      <c r="F8" s="49"/>
      <c r="G8" s="49"/>
      <c r="H8" s="2" t="s">
        <v>261</v>
      </c>
      <c r="I8" s="2"/>
      <c r="J8" s="76"/>
      <c r="K8" s="203" t="str">
        <f>'Vue d''ensemble'!$G$4</f>
        <v>GARNIER Louis-François</v>
      </c>
      <c r="L8" s="44" t="str">
        <f>IF(NOT(ISBLANK(J8)),$J$3,IF(NOT(ISBLANK(I8)),$I$3,IF(NOT(ISBLANK(H8)),$H$3,IF(NOT(ISBLANK(G8)),$G$3,IF(NOT(ISBLANK(F8)),$F$3,IF(NOT(ISBLANK(E8)),$E$3,IF(NOT(ISBLANK(D8)),D$3,Configuration!$A$8)))))))</f>
        <v>Attendu</v>
      </c>
    </row>
    <row r="9" spans="1:14" ht="25" customHeight="1" x14ac:dyDescent="0.2">
      <c r="A9" s="423"/>
      <c r="B9" s="443"/>
      <c r="C9" s="213"/>
      <c r="D9" s="49"/>
      <c r="E9" s="50"/>
      <c r="F9" s="49"/>
      <c r="G9" s="49"/>
      <c r="H9" s="2" t="s">
        <v>261</v>
      </c>
      <c r="I9" s="2"/>
      <c r="J9" s="76"/>
      <c r="K9" s="203" t="str">
        <f>'Vue d''ensemble'!$H$4</f>
        <v>HARRATI Mohsine</v>
      </c>
      <c r="L9" s="44" t="str">
        <f>IF(NOT(ISBLANK(J9)),$J$3,IF(NOT(ISBLANK(I9)),$I$3,IF(NOT(ISBLANK(H9)),$H$3,IF(NOT(ISBLANK(G9)),$G$3,IF(NOT(ISBLANK(F9)),$F$3,IF(NOT(ISBLANK(E9)),$E$3,IF(NOT(ISBLANK(D9)),D$3,Configuration!$A$8)))))))</f>
        <v>Attendu</v>
      </c>
    </row>
    <row r="10" spans="1:14" ht="25" customHeight="1" x14ac:dyDescent="0.2">
      <c r="A10" s="423"/>
      <c r="B10" s="443"/>
      <c r="C10" s="213"/>
      <c r="D10" s="49"/>
      <c r="E10" s="50"/>
      <c r="F10" s="49"/>
      <c r="G10" s="49"/>
      <c r="H10" s="49"/>
      <c r="I10" s="2"/>
      <c r="J10" s="76"/>
      <c r="K10" s="203" t="str">
        <f>'Vue d''ensemble'!$I$4</f>
        <v>- -</v>
      </c>
      <c r="L10" s="44" t="str">
        <f>IF(NOT(ISBLANK(J10)),$J$3,IF(NOT(ISBLANK(I10)),$I$3,IF(NOT(ISBLANK(H10)),$H$3,IF(NOT(ISBLANK(G10)),$G$3,IF(NOT(ISBLANK(F10)),$F$3,IF(NOT(ISBLANK(E10)),$E$3,IF(NOT(ISBLANK(D10)),D$3,Configuration!$A$8)))))))</f>
        <v>Évaluation manquante</v>
      </c>
    </row>
    <row r="11" spans="1:14" ht="25" customHeight="1" thickBot="1" x14ac:dyDescent="0.25">
      <c r="A11" s="424"/>
      <c r="B11" s="444"/>
      <c r="C11" s="214"/>
      <c r="D11" s="52"/>
      <c r="E11" s="53"/>
      <c r="F11" s="52"/>
      <c r="G11" s="52"/>
      <c r="H11" s="52"/>
      <c r="I11" s="3"/>
      <c r="J11" s="77"/>
      <c r="K11" s="204" t="str">
        <f>'Vue d''ensemble'!$J$4</f>
        <v>- -</v>
      </c>
      <c r="L11" s="44" t="str">
        <f>IF(NOT(ISBLANK(J11)),$J$3,IF(NOT(ISBLANK(I11)),$I$3,IF(NOT(ISBLANK(H11)),$H$3,IF(NOT(ISBLANK(G11)),$G$3,IF(NOT(ISBLANK(F11)),$F$3,IF(NOT(ISBLANK(E11)),$E$3,IF(NOT(ISBLANK(D11)),D$3,Configuration!$A$8)))))))</f>
        <v>Évaluation manquante</v>
      </c>
    </row>
    <row r="12" spans="1:14" ht="25" customHeight="1" thickBot="1" x14ac:dyDescent="0.25">
      <c r="A12" s="117" t="s">
        <v>8</v>
      </c>
      <c r="B12" s="487" t="s">
        <v>295</v>
      </c>
      <c r="C12" s="4" t="s">
        <v>301</v>
      </c>
      <c r="D12" s="46"/>
      <c r="E12" s="5"/>
      <c r="F12" s="1" t="s">
        <v>261</v>
      </c>
      <c r="G12" s="46"/>
      <c r="H12" s="46"/>
      <c r="I12" s="1"/>
      <c r="J12" s="75"/>
      <c r="K12" s="202" t="str">
        <f>'Vue d''ensemble'!$D$4</f>
        <v>ADAM Cyrille</v>
      </c>
      <c r="L12" s="44" t="str">
        <f>IF(NOT(ISBLANK(J12)),$J$3,IF(NOT(ISBLANK(I12)),$I$3,IF(NOT(ISBLANK(H12)),$H$3,IF(NOT(ISBLANK(G12)),$G$3,IF(NOT(ISBLANK(F12)),$F$3,IF(NOT(ISBLANK(E12)),$E$3,IF(NOT(ISBLANK(D12)),D$3,Configuration!$A$8)))))))</f>
        <v>Proche</v>
      </c>
    </row>
    <row r="13" spans="1:14" ht="25" customHeight="1" x14ac:dyDescent="0.2">
      <c r="A13" s="441" t="s">
        <v>144</v>
      </c>
      <c r="B13" s="443"/>
      <c r="C13" s="374" t="s">
        <v>311</v>
      </c>
      <c r="D13" s="49"/>
      <c r="E13" s="50"/>
      <c r="F13" s="49"/>
      <c r="G13" s="49"/>
      <c r="H13" s="49"/>
      <c r="I13" s="2"/>
      <c r="J13" s="76"/>
      <c r="K13" s="203" t="str">
        <f>'Vue d''ensemble'!$E$4</f>
        <v>CARON Vincent</v>
      </c>
      <c r="L13" s="44" t="str">
        <f>IF(NOT(ISBLANK(J13)),$J$3,IF(NOT(ISBLANK(I13)),$I$3,IF(NOT(ISBLANK(H13)),$H$3,IF(NOT(ISBLANK(G13)),$G$3,IF(NOT(ISBLANK(F13)),$F$3,IF(NOT(ISBLANK(E13)),$E$3,IF(NOT(ISBLANK(D13)),D$3,Configuration!$A$8)))))))</f>
        <v>Évaluation manquante</v>
      </c>
    </row>
    <row r="14" spans="1:14" ht="25" customHeight="1" x14ac:dyDescent="0.2">
      <c r="A14" s="423"/>
      <c r="B14" s="443"/>
      <c r="C14" s="213" t="s">
        <v>301</v>
      </c>
      <c r="D14" s="49"/>
      <c r="E14" s="50"/>
      <c r="F14" s="49" t="s">
        <v>261</v>
      </c>
      <c r="G14" s="49"/>
      <c r="H14" s="49"/>
      <c r="I14" s="2"/>
      <c r="J14" s="76"/>
      <c r="K14" s="203" t="str">
        <f>'Vue d''ensemble'!$F$4</f>
        <v>DAIBISARAM Alan</v>
      </c>
      <c r="L14" s="44" t="str">
        <f>IF(NOT(ISBLANK(J14)),$J$3,IF(NOT(ISBLANK(I14)),$I$3,IF(NOT(ISBLANK(H14)),$H$3,IF(NOT(ISBLANK(G14)),$G$3,IF(NOT(ISBLANK(F14)),$F$3,IF(NOT(ISBLANK(E14)),$E$3,IF(NOT(ISBLANK(D14)),D$3,Configuration!$A$8)))))))</f>
        <v>Proche</v>
      </c>
    </row>
    <row r="15" spans="1:14" ht="25" customHeight="1" x14ac:dyDescent="0.2">
      <c r="A15" s="423"/>
      <c r="B15" s="443"/>
      <c r="C15" s="371" t="s">
        <v>301</v>
      </c>
      <c r="D15" s="49"/>
      <c r="E15" s="50"/>
      <c r="F15" s="49"/>
      <c r="G15" s="2" t="s">
        <v>261</v>
      </c>
      <c r="H15" s="49"/>
      <c r="I15" s="2"/>
      <c r="J15" s="76"/>
      <c r="K15" s="203" t="str">
        <f>'Vue d''ensemble'!$G$4</f>
        <v>GARNIER Louis-François</v>
      </c>
      <c r="L15" s="44" t="str">
        <f>IF(NOT(ISBLANK(J15)),$J$3,IF(NOT(ISBLANK(I15)),$I$3,IF(NOT(ISBLANK(H15)),$H$3,IF(NOT(ISBLANK(G15)),$G$3,IF(NOT(ISBLANK(F15)),$F$3,IF(NOT(ISBLANK(E15)),$E$3,IF(NOT(ISBLANK(D15)),D$3,Configuration!$A$8)))))))</f>
        <v>Très proche</v>
      </c>
    </row>
    <row r="16" spans="1:14" ht="25" customHeight="1" x14ac:dyDescent="0.2">
      <c r="A16" s="423"/>
      <c r="B16" s="443"/>
      <c r="C16" s="371" t="s">
        <v>301</v>
      </c>
      <c r="D16" s="49"/>
      <c r="E16" s="50" t="s">
        <v>261</v>
      </c>
      <c r="F16" s="49"/>
      <c r="G16" s="49"/>
      <c r="H16" s="49"/>
      <c r="I16" s="2"/>
      <c r="J16" s="76"/>
      <c r="K16" s="203" t="str">
        <f>'Vue d''ensemble'!$H$4</f>
        <v>HARRATI Mohsine</v>
      </c>
      <c r="L16" s="44" t="str">
        <f>IF(NOT(ISBLANK(J16)),$J$3,IF(NOT(ISBLANK(I16)),$I$3,IF(NOT(ISBLANK(H16)),$H$3,IF(NOT(ISBLANK(G16)),$G$3,IF(NOT(ISBLANK(F16)),$F$3,IF(NOT(ISBLANK(E16)),$E$3,IF(NOT(ISBLANK(D16)),D$3,Configuration!$A$8)))))))</f>
        <v>Loin</v>
      </c>
    </row>
    <row r="17" spans="1:12" ht="25" customHeight="1" x14ac:dyDescent="0.2">
      <c r="A17" s="423"/>
      <c r="B17" s="443"/>
      <c r="C17" s="213"/>
      <c r="D17" s="49"/>
      <c r="E17" s="50"/>
      <c r="F17" s="49"/>
      <c r="G17" s="49"/>
      <c r="H17" s="49"/>
      <c r="I17" s="2"/>
      <c r="J17" s="76"/>
      <c r="K17" s="203" t="str">
        <f>'Vue d''ensemble'!$I$4</f>
        <v>- -</v>
      </c>
      <c r="L17" s="44" t="str">
        <f>IF(NOT(ISBLANK(J17)),$J$3,IF(NOT(ISBLANK(I17)),$I$3,IF(NOT(ISBLANK(H17)),$H$3,IF(NOT(ISBLANK(G17)),$G$3,IF(NOT(ISBLANK(F17)),$F$3,IF(NOT(ISBLANK(E17)),$E$3,IF(NOT(ISBLANK(D17)),D$3,Configuration!$A$8)))))))</f>
        <v>Évaluation manquante</v>
      </c>
    </row>
    <row r="18" spans="1:12" ht="25" customHeight="1" thickBot="1" x14ac:dyDescent="0.25">
      <c r="A18" s="424"/>
      <c r="B18" s="444"/>
      <c r="C18" s="214"/>
      <c r="D18" s="52"/>
      <c r="E18" s="53"/>
      <c r="F18" s="52"/>
      <c r="G18" s="52"/>
      <c r="H18" s="52"/>
      <c r="I18" s="3"/>
      <c r="J18" s="77"/>
      <c r="K18" s="204" t="str">
        <f>'Vue d''ensemble'!$J$4</f>
        <v>- -</v>
      </c>
      <c r="L18" s="44" t="str">
        <f>IF(NOT(ISBLANK(J18)),$J$3,IF(NOT(ISBLANK(I18)),$I$3,IF(NOT(ISBLANK(H18)),$H$3,IF(NOT(ISBLANK(G18)),$G$3,IF(NOT(ISBLANK(F18)),$F$3,IF(NOT(ISBLANK(E18)),$E$3,IF(NOT(ISBLANK(D18)),D$3,Configuration!$A$8)))))))</f>
        <v>Évaluation manquante</v>
      </c>
    </row>
    <row r="19" spans="1:12" ht="25" customHeight="1" thickBot="1" x14ac:dyDescent="0.25">
      <c r="A19" s="425" t="s">
        <v>73</v>
      </c>
      <c r="B19" s="426"/>
      <c r="C19" s="426"/>
      <c r="D19" s="426"/>
      <c r="E19" s="426"/>
      <c r="F19" s="426"/>
      <c r="G19" s="426"/>
      <c r="H19" s="426"/>
      <c r="I19" s="426"/>
      <c r="J19" s="426"/>
      <c r="K19" s="427"/>
    </row>
    <row r="20" spans="1:12" ht="25" customHeight="1" thickBot="1" x14ac:dyDescent="0.25">
      <c r="A20" s="117" t="s">
        <v>13</v>
      </c>
      <c r="B20" s="450" t="s">
        <v>296</v>
      </c>
      <c r="C20" s="54"/>
      <c r="D20" s="257"/>
      <c r="E20" s="258"/>
      <c r="F20" s="257"/>
      <c r="G20" s="257"/>
      <c r="H20" s="248" t="s">
        <v>261</v>
      </c>
      <c r="I20" s="257"/>
      <c r="J20" s="259"/>
      <c r="K20" s="202" t="str">
        <f>'Vue d''ensemble'!$D$4</f>
        <v>ADAM Cyrille</v>
      </c>
      <c r="L20" s="44" t="str">
        <f>IF(NOT(ISBLANK(J20)),$J$3,IF(NOT(ISBLANK(I20)),$I$3,IF(NOT(ISBLANK(H20)),$H$3,IF(NOT(ISBLANK(G20)),$G$3,IF(NOT(ISBLANK(F20)),$F$3,IF(NOT(ISBLANK(E20)),$E$3,IF(NOT(ISBLANK(D20)),D$3,Configuration!$A$8)))))))</f>
        <v>Attendu</v>
      </c>
    </row>
    <row r="21" spans="1:12" ht="25" customHeight="1" x14ac:dyDescent="0.2">
      <c r="A21" s="445" t="s">
        <v>193</v>
      </c>
      <c r="B21" s="438"/>
      <c r="C21" s="212"/>
      <c r="D21" s="260"/>
      <c r="E21" s="261"/>
      <c r="F21" s="260"/>
      <c r="G21" s="260"/>
      <c r="H21" s="251" t="s">
        <v>261</v>
      </c>
      <c r="I21" s="260"/>
      <c r="J21" s="262"/>
      <c r="K21" s="203" t="str">
        <f>'Vue d''ensemble'!$E$4</f>
        <v>CARON Vincent</v>
      </c>
      <c r="L21" s="44" t="str">
        <f>IF(NOT(ISBLANK(J21)),$J$3,IF(NOT(ISBLANK(I21)),$I$3,IF(NOT(ISBLANK(H21)),$H$3,IF(NOT(ISBLANK(G21)),$G$3,IF(NOT(ISBLANK(F21)),$F$3,IF(NOT(ISBLANK(E21)),$E$3,IF(NOT(ISBLANK(D21)),D$3,Configuration!$A$8)))))))</f>
        <v>Attendu</v>
      </c>
    </row>
    <row r="22" spans="1:12" ht="25" customHeight="1" x14ac:dyDescent="0.2">
      <c r="A22" s="446"/>
      <c r="B22" s="438"/>
      <c r="C22" s="212"/>
      <c r="D22" s="260"/>
      <c r="E22" s="261"/>
      <c r="F22" s="260"/>
      <c r="G22" s="260"/>
      <c r="H22" s="251" t="s">
        <v>261</v>
      </c>
      <c r="I22" s="260"/>
      <c r="J22" s="262"/>
      <c r="K22" s="203" t="str">
        <f>'Vue d''ensemble'!$F$4</f>
        <v>DAIBISARAM Alan</v>
      </c>
      <c r="L22" s="44" t="str">
        <f>IF(NOT(ISBLANK(J22)),$J$3,IF(NOT(ISBLANK(I22)),$I$3,IF(NOT(ISBLANK(H22)),$H$3,IF(NOT(ISBLANK(G22)),$G$3,IF(NOT(ISBLANK(F22)),$F$3,IF(NOT(ISBLANK(E22)),$E$3,IF(NOT(ISBLANK(D22)),D$3,Configuration!$A$8)))))))</f>
        <v>Attendu</v>
      </c>
    </row>
    <row r="23" spans="1:12" ht="25" customHeight="1" x14ac:dyDescent="0.2">
      <c r="A23" s="446"/>
      <c r="B23" s="438"/>
      <c r="C23" s="212"/>
      <c r="D23" s="260"/>
      <c r="E23" s="261"/>
      <c r="F23" s="260"/>
      <c r="G23" s="260"/>
      <c r="H23" s="251" t="s">
        <v>261</v>
      </c>
      <c r="I23" s="260"/>
      <c r="J23" s="262"/>
      <c r="K23" s="203" t="str">
        <f>'Vue d''ensemble'!$G$4</f>
        <v>GARNIER Louis-François</v>
      </c>
      <c r="L23" s="44" t="str">
        <f>IF(NOT(ISBLANK(J23)),$J$3,IF(NOT(ISBLANK(I23)),$I$3,IF(NOT(ISBLANK(H23)),$H$3,IF(NOT(ISBLANK(G23)),$G$3,IF(NOT(ISBLANK(F23)),$F$3,IF(NOT(ISBLANK(E23)),$E$3,IF(NOT(ISBLANK(D23)),D$3,Configuration!$A$8)))))))</f>
        <v>Attendu</v>
      </c>
    </row>
    <row r="24" spans="1:12" ht="25" customHeight="1" x14ac:dyDescent="0.2">
      <c r="A24" s="446"/>
      <c r="B24" s="438"/>
      <c r="C24" s="212"/>
      <c r="D24" s="260"/>
      <c r="E24" s="261"/>
      <c r="F24" s="260"/>
      <c r="G24" s="260"/>
      <c r="H24" s="251" t="s">
        <v>261</v>
      </c>
      <c r="I24" s="260"/>
      <c r="J24" s="262"/>
      <c r="K24" s="203" t="str">
        <f>'Vue d''ensemble'!$H$4</f>
        <v>HARRATI Mohsine</v>
      </c>
      <c r="L24" s="44" t="str">
        <f>IF(NOT(ISBLANK(J24)),$J$3,IF(NOT(ISBLANK(I24)),$I$3,IF(NOT(ISBLANK(H24)),$H$3,IF(NOT(ISBLANK(G24)),$G$3,IF(NOT(ISBLANK(F24)),$F$3,IF(NOT(ISBLANK(E24)),$E$3,IF(NOT(ISBLANK(D24)),D$3,Configuration!$A$8)))))))</f>
        <v>Attendu</v>
      </c>
    </row>
    <row r="25" spans="1:12" ht="25" customHeight="1" x14ac:dyDescent="0.2">
      <c r="A25" s="446"/>
      <c r="B25" s="438"/>
      <c r="C25" s="212"/>
      <c r="D25" s="260"/>
      <c r="E25" s="261"/>
      <c r="F25" s="260"/>
      <c r="G25" s="260"/>
      <c r="H25" s="251"/>
      <c r="I25" s="260"/>
      <c r="J25" s="262"/>
      <c r="K25" s="203" t="str">
        <f>'Vue d''ensemble'!$I$4</f>
        <v>- -</v>
      </c>
      <c r="L25" s="44" t="str">
        <f>IF(NOT(ISBLANK(J25)),$J$3,IF(NOT(ISBLANK(I25)),$I$3,IF(NOT(ISBLANK(H25)),$H$3,IF(NOT(ISBLANK(G25)),$G$3,IF(NOT(ISBLANK(F25)),$F$3,IF(NOT(ISBLANK(E25)),$E$3,IF(NOT(ISBLANK(D25)),D$3,Configuration!$A$8)))))))</f>
        <v>Évaluation manquante</v>
      </c>
    </row>
    <row r="26" spans="1:12" ht="25" customHeight="1" thickBot="1" x14ac:dyDescent="0.25">
      <c r="A26" s="447"/>
      <c r="B26" s="439"/>
      <c r="C26" s="215"/>
      <c r="D26" s="263"/>
      <c r="E26" s="264"/>
      <c r="F26" s="263"/>
      <c r="G26" s="263"/>
      <c r="H26" s="254"/>
      <c r="I26" s="263"/>
      <c r="J26" s="265"/>
      <c r="K26" s="204" t="str">
        <f>'Vue d''ensemble'!$J$4</f>
        <v>- -</v>
      </c>
      <c r="L26" s="44" t="str">
        <f>IF(NOT(ISBLANK(J26)),$J$3,IF(NOT(ISBLANK(I26)),$I$3,IF(NOT(ISBLANK(H26)),$H$3,IF(NOT(ISBLANK(G26)),$G$3,IF(NOT(ISBLANK(F26)),$F$3,IF(NOT(ISBLANK(E26)),$E$3,IF(NOT(ISBLANK(D26)),D$3,Configuration!$A$8)))))))</f>
        <v>Évaluation manquante</v>
      </c>
    </row>
    <row r="27" spans="1:12" ht="25" customHeight="1" thickBot="1" x14ac:dyDescent="0.25">
      <c r="A27" s="117" t="s">
        <v>6</v>
      </c>
      <c r="B27" s="450" t="s">
        <v>297</v>
      </c>
      <c r="C27" s="54"/>
      <c r="D27" s="257"/>
      <c r="E27" s="258"/>
      <c r="F27" s="257"/>
      <c r="G27" s="248" t="s">
        <v>261</v>
      </c>
      <c r="H27" s="257"/>
      <c r="I27" s="257"/>
      <c r="J27" s="259"/>
      <c r="K27" s="202" t="str">
        <f>'Vue d''ensemble'!$D$4</f>
        <v>ADAM Cyrille</v>
      </c>
      <c r="L27" s="44" t="str">
        <f>IF(NOT(ISBLANK(J27)),$J$3,IF(NOT(ISBLANK(I27)),$I$3,IF(NOT(ISBLANK(H27)),$H$3,IF(NOT(ISBLANK(G27)),$G$3,IF(NOT(ISBLANK(F27)),$F$3,IF(NOT(ISBLANK(E27)),$E$3,IF(NOT(ISBLANK(D27)),D$3,Configuration!$A$8)))))))</f>
        <v>Très proche</v>
      </c>
    </row>
    <row r="28" spans="1:12" ht="25" customHeight="1" x14ac:dyDescent="0.2">
      <c r="A28" s="441" t="s">
        <v>145</v>
      </c>
      <c r="B28" s="438"/>
      <c r="C28" s="212"/>
      <c r="D28" s="260"/>
      <c r="E28" s="261"/>
      <c r="F28" s="260"/>
      <c r="G28" s="251" t="s">
        <v>261</v>
      </c>
      <c r="H28" s="260"/>
      <c r="I28" s="260"/>
      <c r="J28" s="262"/>
      <c r="K28" s="203" t="str">
        <f>'Vue d''ensemble'!$E$4</f>
        <v>CARON Vincent</v>
      </c>
      <c r="L28" s="44" t="str">
        <f>IF(NOT(ISBLANK(J28)),$J$3,IF(NOT(ISBLANK(I28)),$I$3,IF(NOT(ISBLANK(H28)),$H$3,IF(NOT(ISBLANK(G28)),$G$3,IF(NOT(ISBLANK(F28)),$F$3,IF(NOT(ISBLANK(E28)),$E$3,IF(NOT(ISBLANK(D28)),D$3,Configuration!$A$8)))))))</f>
        <v>Très proche</v>
      </c>
    </row>
    <row r="29" spans="1:12" ht="25" customHeight="1" x14ac:dyDescent="0.2">
      <c r="A29" s="423"/>
      <c r="B29" s="438"/>
      <c r="C29" s="212"/>
      <c r="D29" s="260"/>
      <c r="E29" s="261"/>
      <c r="F29" s="260"/>
      <c r="G29" s="251" t="s">
        <v>261</v>
      </c>
      <c r="H29" s="260"/>
      <c r="I29" s="260"/>
      <c r="J29" s="262"/>
      <c r="K29" s="203" t="str">
        <f>'Vue d''ensemble'!$F$4</f>
        <v>DAIBISARAM Alan</v>
      </c>
      <c r="L29" s="44" t="str">
        <f>IF(NOT(ISBLANK(J29)),$J$3,IF(NOT(ISBLANK(I29)),$I$3,IF(NOT(ISBLANK(H29)),$H$3,IF(NOT(ISBLANK(G29)),$G$3,IF(NOT(ISBLANK(F29)),$F$3,IF(NOT(ISBLANK(E29)),$E$3,IF(NOT(ISBLANK(D29)),D$3,Configuration!$A$8)))))))</f>
        <v>Très proche</v>
      </c>
    </row>
    <row r="30" spans="1:12" ht="25" customHeight="1" x14ac:dyDescent="0.2">
      <c r="A30" s="423"/>
      <c r="B30" s="438"/>
      <c r="C30" s="212"/>
      <c r="D30" s="260"/>
      <c r="E30" s="261"/>
      <c r="F30" s="260"/>
      <c r="G30" s="251" t="s">
        <v>261</v>
      </c>
      <c r="H30" s="260"/>
      <c r="I30" s="260"/>
      <c r="J30" s="262"/>
      <c r="K30" s="203" t="str">
        <f>'Vue d''ensemble'!$G$4</f>
        <v>GARNIER Louis-François</v>
      </c>
      <c r="L30" s="44" t="str">
        <f>IF(NOT(ISBLANK(J30)),$J$3,IF(NOT(ISBLANK(I30)),$I$3,IF(NOT(ISBLANK(H30)),$H$3,IF(NOT(ISBLANK(G30)),$G$3,IF(NOT(ISBLANK(F30)),$F$3,IF(NOT(ISBLANK(E30)),$E$3,IF(NOT(ISBLANK(D30)),D$3,Configuration!$A$8)))))))</f>
        <v>Très proche</v>
      </c>
    </row>
    <row r="31" spans="1:12" ht="25" customHeight="1" x14ac:dyDescent="0.2">
      <c r="A31" s="423"/>
      <c r="B31" s="438"/>
      <c r="C31" s="212"/>
      <c r="D31" s="260"/>
      <c r="E31" s="261"/>
      <c r="F31" s="260"/>
      <c r="G31" s="251" t="s">
        <v>261</v>
      </c>
      <c r="H31" s="260"/>
      <c r="I31" s="260"/>
      <c r="J31" s="262"/>
      <c r="K31" s="203" t="str">
        <f>'Vue d''ensemble'!$H$4</f>
        <v>HARRATI Mohsine</v>
      </c>
      <c r="L31" s="44" t="str">
        <f>IF(NOT(ISBLANK(J31)),$J$3,IF(NOT(ISBLANK(I31)),$I$3,IF(NOT(ISBLANK(H31)),$H$3,IF(NOT(ISBLANK(G31)),$G$3,IF(NOT(ISBLANK(F31)),$F$3,IF(NOT(ISBLANK(E31)),$E$3,IF(NOT(ISBLANK(D31)),D$3,Configuration!$A$8)))))))</f>
        <v>Très proche</v>
      </c>
    </row>
    <row r="32" spans="1:12" ht="25" customHeight="1" x14ac:dyDescent="0.2">
      <c r="A32" s="423"/>
      <c r="B32" s="438"/>
      <c r="C32" s="212"/>
      <c r="D32" s="260"/>
      <c r="E32" s="261"/>
      <c r="F32" s="260"/>
      <c r="G32" s="251"/>
      <c r="H32" s="260"/>
      <c r="I32" s="260"/>
      <c r="J32" s="262"/>
      <c r="K32" s="203" t="str">
        <f>'Vue d''ensemble'!$I$4</f>
        <v>- -</v>
      </c>
      <c r="L32" s="44" t="str">
        <f>IF(NOT(ISBLANK(J32)),$J$3,IF(NOT(ISBLANK(I32)),$I$3,IF(NOT(ISBLANK(H32)),$H$3,IF(NOT(ISBLANK(G32)),$G$3,IF(NOT(ISBLANK(F32)),$F$3,IF(NOT(ISBLANK(E32)),$E$3,IF(NOT(ISBLANK(D32)),D$3,Configuration!$A$8)))))))</f>
        <v>Évaluation manquante</v>
      </c>
    </row>
    <row r="33" spans="1:12" ht="25" customHeight="1" thickBot="1" x14ac:dyDescent="0.25">
      <c r="A33" s="424"/>
      <c r="B33" s="439"/>
      <c r="C33" s="215"/>
      <c r="D33" s="263"/>
      <c r="E33" s="264"/>
      <c r="F33" s="263"/>
      <c r="G33" s="254"/>
      <c r="H33" s="263"/>
      <c r="I33" s="263"/>
      <c r="J33" s="265"/>
      <c r="K33" s="204" t="str">
        <f>'Vue d''ensemble'!$J$4</f>
        <v>- -</v>
      </c>
      <c r="L33" s="44" t="str">
        <f>IF(NOT(ISBLANK(J33)),$J$3,IF(NOT(ISBLANK(I33)),$I$3,IF(NOT(ISBLANK(H33)),$H$3,IF(NOT(ISBLANK(G33)),$G$3,IF(NOT(ISBLANK(F33)),$F$3,IF(NOT(ISBLANK(E33)),$E$3,IF(NOT(ISBLANK(D33)),D$3,Configuration!$A$8)))))))</f>
        <v>Évaluation manquante</v>
      </c>
    </row>
    <row r="34" spans="1:12" ht="25" customHeight="1" thickBot="1" x14ac:dyDescent="0.25">
      <c r="A34" s="425" t="s">
        <v>74</v>
      </c>
      <c r="B34" s="426"/>
      <c r="C34" s="426"/>
      <c r="D34" s="426"/>
      <c r="E34" s="426"/>
      <c r="F34" s="426"/>
      <c r="G34" s="426"/>
      <c r="H34" s="426"/>
      <c r="I34" s="426"/>
      <c r="J34" s="426"/>
      <c r="K34" s="427"/>
    </row>
    <row r="35" spans="1:12" ht="25" customHeight="1" thickBot="1" x14ac:dyDescent="0.25">
      <c r="A35" s="117" t="s">
        <v>140</v>
      </c>
      <c r="B35" s="450" t="s">
        <v>296</v>
      </c>
      <c r="C35" s="54"/>
      <c r="D35" s="257"/>
      <c r="E35" s="258"/>
      <c r="F35" s="248"/>
      <c r="G35" s="257"/>
      <c r="H35" s="248" t="s">
        <v>261</v>
      </c>
      <c r="I35" s="257"/>
      <c r="J35" s="259"/>
      <c r="K35" s="202" t="str">
        <f>'Vue d''ensemble'!$D$4</f>
        <v>ADAM Cyrille</v>
      </c>
      <c r="L35" s="44" t="str">
        <f>IF(NOT(ISBLANK(J35)),$J$3,IF(NOT(ISBLANK(I35)),$I$3,IF(NOT(ISBLANK(H35)),$H$3,IF(NOT(ISBLANK(G35)),$G$3,IF(NOT(ISBLANK(F35)),$F$3,IF(NOT(ISBLANK(E35)),$E$3,IF(NOT(ISBLANK(D35)),D$3,Configuration!$A$8)))))))</f>
        <v>Attendu</v>
      </c>
    </row>
    <row r="36" spans="1:12" ht="25.5" customHeight="1" x14ac:dyDescent="0.2">
      <c r="A36" s="422" t="s">
        <v>156</v>
      </c>
      <c r="B36" s="438"/>
      <c r="C36" s="212"/>
      <c r="D36" s="260"/>
      <c r="E36" s="261"/>
      <c r="F36" s="251"/>
      <c r="G36" s="260"/>
      <c r="H36" s="251" t="s">
        <v>261</v>
      </c>
      <c r="I36" s="260"/>
      <c r="J36" s="262"/>
      <c r="K36" s="203" t="str">
        <f>'Vue d''ensemble'!$E$4</f>
        <v>CARON Vincent</v>
      </c>
      <c r="L36" s="44" t="str">
        <f>IF(NOT(ISBLANK(J36)),$J$3,IF(NOT(ISBLANK(I36)),$I$3,IF(NOT(ISBLANK(H36)),$H$3,IF(NOT(ISBLANK(G36)),$G$3,IF(NOT(ISBLANK(F36)),$F$3,IF(NOT(ISBLANK(E36)),$E$3,IF(NOT(ISBLANK(D36)),D$3,Configuration!$A$8)))))))</f>
        <v>Attendu</v>
      </c>
    </row>
    <row r="37" spans="1:12" ht="25" customHeight="1" x14ac:dyDescent="0.2">
      <c r="A37" s="423"/>
      <c r="B37" s="438"/>
      <c r="C37" s="366" t="s">
        <v>285</v>
      </c>
      <c r="D37" s="260"/>
      <c r="E37" s="261"/>
      <c r="F37" s="260"/>
      <c r="G37" s="251"/>
      <c r="H37" s="251" t="s">
        <v>261</v>
      </c>
      <c r="I37" s="260"/>
      <c r="J37" s="262"/>
      <c r="K37" s="203" t="str">
        <f>'Vue d''ensemble'!$F$4</f>
        <v>DAIBISARAM Alan</v>
      </c>
      <c r="L37" s="44" t="str">
        <f>IF(NOT(ISBLANK(J37)),$J$3,IF(NOT(ISBLANK(I37)),$I$3,IF(NOT(ISBLANK(H37)),$H$3,IF(NOT(ISBLANK(G37)),$G$3,IF(NOT(ISBLANK(F37)),$F$3,IF(NOT(ISBLANK(E37)),$E$3,IF(NOT(ISBLANK(D37)),D$3,Configuration!$A$8)))))))</f>
        <v>Attendu</v>
      </c>
    </row>
    <row r="38" spans="1:12" ht="25" customHeight="1" x14ac:dyDescent="0.2">
      <c r="A38" s="423"/>
      <c r="B38" s="438"/>
      <c r="C38" s="212"/>
      <c r="D38" s="260"/>
      <c r="E38" s="261"/>
      <c r="F38" s="260"/>
      <c r="G38" s="260"/>
      <c r="H38" s="251" t="s">
        <v>261</v>
      </c>
      <c r="I38" s="260"/>
      <c r="J38" s="262"/>
      <c r="K38" s="203" t="str">
        <f>'Vue d''ensemble'!$G$4</f>
        <v>GARNIER Louis-François</v>
      </c>
      <c r="L38" s="44" t="str">
        <f>IF(NOT(ISBLANK(J38)),$J$3,IF(NOT(ISBLANK(I38)),$I$3,IF(NOT(ISBLANK(H38)),$H$3,IF(NOT(ISBLANK(G38)),$G$3,IF(NOT(ISBLANK(F38)),$F$3,IF(NOT(ISBLANK(E38)),$E$3,IF(NOT(ISBLANK(D38)),D$3,Configuration!$A$8)))))))</f>
        <v>Attendu</v>
      </c>
    </row>
    <row r="39" spans="1:12" ht="25" customHeight="1" x14ac:dyDescent="0.2">
      <c r="A39" s="423"/>
      <c r="B39" s="438"/>
      <c r="C39" s="366" t="s">
        <v>284</v>
      </c>
      <c r="D39" s="260"/>
      <c r="E39" s="261"/>
      <c r="F39" s="260"/>
      <c r="G39" s="251"/>
      <c r="H39" s="251" t="s">
        <v>261</v>
      </c>
      <c r="I39" s="260"/>
      <c r="J39" s="262"/>
      <c r="K39" s="203" t="str">
        <f>'Vue d''ensemble'!$H$4</f>
        <v>HARRATI Mohsine</v>
      </c>
      <c r="L39" s="44" t="str">
        <f>IF(NOT(ISBLANK(J39)),$J$3,IF(NOT(ISBLANK(I39)),$I$3,IF(NOT(ISBLANK(H39)),$H$3,IF(NOT(ISBLANK(G39)),$G$3,IF(NOT(ISBLANK(F39)),$F$3,IF(NOT(ISBLANK(E39)),$E$3,IF(NOT(ISBLANK(D39)),D$3,Configuration!$A$8)))))))</f>
        <v>Attendu</v>
      </c>
    </row>
    <row r="40" spans="1:12" ht="25" customHeight="1" x14ac:dyDescent="0.2">
      <c r="A40" s="423"/>
      <c r="B40" s="438"/>
      <c r="C40" s="212"/>
      <c r="D40" s="260"/>
      <c r="E40" s="261"/>
      <c r="F40" s="260"/>
      <c r="G40" s="260"/>
      <c r="H40" s="251"/>
      <c r="I40" s="260"/>
      <c r="J40" s="262"/>
      <c r="K40" s="203" t="str">
        <f>'Vue d''ensemble'!$I$4</f>
        <v>- -</v>
      </c>
      <c r="L40" s="44" t="str">
        <f>IF(NOT(ISBLANK(J40)),$J$3,IF(NOT(ISBLANK(I40)),$I$3,IF(NOT(ISBLANK(H40)),$H$3,IF(NOT(ISBLANK(G40)),$G$3,IF(NOT(ISBLANK(F40)),$F$3,IF(NOT(ISBLANK(E40)),$E$3,IF(NOT(ISBLANK(D40)),D$3,Configuration!$A$8)))))))</f>
        <v>Évaluation manquante</v>
      </c>
    </row>
    <row r="41" spans="1:12" ht="25" customHeight="1" thickBot="1" x14ac:dyDescent="0.25">
      <c r="A41" s="424"/>
      <c r="B41" s="439"/>
      <c r="C41" s="215"/>
      <c r="D41" s="263"/>
      <c r="E41" s="264"/>
      <c r="F41" s="263"/>
      <c r="G41" s="254"/>
      <c r="H41" s="263"/>
      <c r="I41" s="263"/>
      <c r="J41" s="265"/>
      <c r="K41" s="204" t="str">
        <f>'Vue d''ensemble'!$J$4</f>
        <v>- -</v>
      </c>
      <c r="L41" s="44" t="str">
        <f>IF(NOT(ISBLANK(J41)),$J$3,IF(NOT(ISBLANK(I41)),$I$3,IF(NOT(ISBLANK(H41)),$H$3,IF(NOT(ISBLANK(G41)),$G$3,IF(NOT(ISBLANK(F41)),$F$3,IF(NOT(ISBLANK(E41)),$E$3,IF(NOT(ISBLANK(D41)),D$3,Configuration!$A$8)))))))</f>
        <v>Évaluation manquante</v>
      </c>
    </row>
    <row r="42" spans="1:12" ht="25" customHeight="1" thickBot="1" x14ac:dyDescent="0.25">
      <c r="A42" s="117" t="s">
        <v>11</v>
      </c>
      <c r="B42" s="450" t="s">
        <v>296</v>
      </c>
      <c r="C42" s="212"/>
      <c r="D42" s="260"/>
      <c r="E42" s="261"/>
      <c r="F42" s="260"/>
      <c r="G42" s="251"/>
      <c r="H42" s="248" t="s">
        <v>261</v>
      </c>
      <c r="I42" s="260"/>
      <c r="J42" s="262"/>
      <c r="K42" s="202" t="str">
        <f>'Vue d''ensemble'!$D$4</f>
        <v>ADAM Cyrille</v>
      </c>
      <c r="L42" s="44" t="str">
        <f>IF(NOT(ISBLANK(J42)),$J$3,IF(NOT(ISBLANK(I42)),$I$3,IF(NOT(ISBLANK(H42)),$H$3,IF(NOT(ISBLANK(G42)),$G$3,IF(NOT(ISBLANK(F42)),$F$3,IF(NOT(ISBLANK(E42)),$E$3,IF(NOT(ISBLANK(D42)),D$3,Configuration!$A$8)))))))</f>
        <v>Attendu</v>
      </c>
    </row>
    <row r="43" spans="1:12" ht="25" customHeight="1" x14ac:dyDescent="0.2">
      <c r="A43" s="422" t="s">
        <v>157</v>
      </c>
      <c r="B43" s="438"/>
      <c r="C43" s="212"/>
      <c r="D43" s="260"/>
      <c r="E43" s="261"/>
      <c r="F43" s="260"/>
      <c r="G43" s="251"/>
      <c r="H43" s="251" t="s">
        <v>261</v>
      </c>
      <c r="I43" s="260"/>
      <c r="J43" s="262"/>
      <c r="K43" s="203" t="str">
        <f>'Vue d''ensemble'!$E$4</f>
        <v>CARON Vincent</v>
      </c>
      <c r="L43" s="44" t="str">
        <f>IF(NOT(ISBLANK(J43)),$J$3,IF(NOT(ISBLANK(I43)),$I$3,IF(NOT(ISBLANK(H43)),$H$3,IF(NOT(ISBLANK(G43)),$G$3,IF(NOT(ISBLANK(F43)),$F$3,IF(NOT(ISBLANK(E43)),$E$3,IF(NOT(ISBLANK(D43)),D$3,Configuration!$A$8)))))))</f>
        <v>Attendu</v>
      </c>
    </row>
    <row r="44" spans="1:12" ht="25" customHeight="1" x14ac:dyDescent="0.2">
      <c r="A44" s="423"/>
      <c r="B44" s="438"/>
      <c r="C44" s="212"/>
      <c r="D44" s="260"/>
      <c r="E44" s="261"/>
      <c r="F44" s="260"/>
      <c r="G44" s="260"/>
      <c r="H44" s="251" t="s">
        <v>261</v>
      </c>
      <c r="I44" s="260"/>
      <c r="J44" s="262"/>
      <c r="K44" s="203" t="str">
        <f>'Vue d''ensemble'!$F$4</f>
        <v>DAIBISARAM Alan</v>
      </c>
      <c r="L44" s="44" t="str">
        <f>IF(NOT(ISBLANK(J44)),$J$3,IF(NOT(ISBLANK(I44)),$I$3,IF(NOT(ISBLANK(H44)),$H$3,IF(NOT(ISBLANK(G44)),$G$3,IF(NOT(ISBLANK(F44)),$F$3,IF(NOT(ISBLANK(E44)),$E$3,IF(NOT(ISBLANK(D44)),D$3,Configuration!$A$8)))))))</f>
        <v>Attendu</v>
      </c>
    </row>
    <row r="45" spans="1:12" ht="25" customHeight="1" x14ac:dyDescent="0.2">
      <c r="A45" s="423"/>
      <c r="B45" s="438"/>
      <c r="C45" s="212"/>
      <c r="D45" s="260"/>
      <c r="E45" s="261"/>
      <c r="F45" s="260"/>
      <c r="G45" s="260"/>
      <c r="H45" s="251" t="s">
        <v>261</v>
      </c>
      <c r="I45" s="260"/>
      <c r="J45" s="262"/>
      <c r="K45" s="203" t="str">
        <f>'Vue d''ensemble'!$G$4</f>
        <v>GARNIER Louis-François</v>
      </c>
      <c r="L45" s="44" t="str">
        <f>IF(NOT(ISBLANK(J45)),$J$3,IF(NOT(ISBLANK(I45)),$I$3,IF(NOT(ISBLANK(H45)),$H$3,IF(NOT(ISBLANK(G45)),$G$3,IF(NOT(ISBLANK(F45)),$F$3,IF(NOT(ISBLANK(E45)),$E$3,IF(NOT(ISBLANK(D45)),D$3,Configuration!$A$8)))))))</f>
        <v>Attendu</v>
      </c>
    </row>
    <row r="46" spans="1:12" ht="25" customHeight="1" x14ac:dyDescent="0.2">
      <c r="A46" s="423"/>
      <c r="B46" s="438"/>
      <c r="C46" s="212"/>
      <c r="D46" s="260"/>
      <c r="E46" s="261"/>
      <c r="F46" s="260"/>
      <c r="G46" s="251"/>
      <c r="H46" s="251" t="s">
        <v>261</v>
      </c>
      <c r="I46" s="260"/>
      <c r="J46" s="262"/>
      <c r="K46" s="203" t="str">
        <f>'Vue d''ensemble'!$H$4</f>
        <v>HARRATI Mohsine</v>
      </c>
      <c r="L46" s="44" t="str">
        <f>IF(NOT(ISBLANK(J46)),$J$3,IF(NOT(ISBLANK(I46)),$I$3,IF(NOT(ISBLANK(H46)),$H$3,IF(NOT(ISBLANK(G46)),$G$3,IF(NOT(ISBLANK(F46)),$F$3,IF(NOT(ISBLANK(E46)),$E$3,IF(NOT(ISBLANK(D46)),D$3,Configuration!$A$8)))))))</f>
        <v>Attendu</v>
      </c>
    </row>
    <row r="47" spans="1:12" ht="25" customHeight="1" x14ac:dyDescent="0.2">
      <c r="A47" s="423"/>
      <c r="B47" s="438"/>
      <c r="C47" s="212"/>
      <c r="D47" s="260"/>
      <c r="E47" s="261"/>
      <c r="F47" s="260"/>
      <c r="G47" s="251"/>
      <c r="H47" s="260"/>
      <c r="I47" s="260"/>
      <c r="J47" s="262"/>
      <c r="K47" s="203" t="str">
        <f>'Vue d''ensemble'!$I$4</f>
        <v>- -</v>
      </c>
      <c r="L47" s="44" t="str">
        <f>IF(NOT(ISBLANK(J47)),$J$3,IF(NOT(ISBLANK(I47)),$I$3,IF(NOT(ISBLANK(H47)),$H$3,IF(NOT(ISBLANK(G47)),$G$3,IF(NOT(ISBLANK(F47)),$F$3,IF(NOT(ISBLANK(E47)),$E$3,IF(NOT(ISBLANK(D47)),D$3,Configuration!$A$8)))))))</f>
        <v>Évaluation manquante</v>
      </c>
    </row>
    <row r="48" spans="1:12" ht="25" customHeight="1" thickBot="1" x14ac:dyDescent="0.25">
      <c r="A48" s="424"/>
      <c r="B48" s="439"/>
      <c r="C48" s="215"/>
      <c r="D48" s="263"/>
      <c r="E48" s="264"/>
      <c r="F48" s="263"/>
      <c r="G48" s="263"/>
      <c r="H48" s="254"/>
      <c r="I48" s="263"/>
      <c r="J48" s="265"/>
      <c r="K48" s="204" t="str">
        <f>'Vue d''ensemble'!$J$4</f>
        <v>- -</v>
      </c>
      <c r="L48" s="44" t="str">
        <f>IF(NOT(ISBLANK(J48)),$J$3,IF(NOT(ISBLANK(I48)),$I$3,IF(NOT(ISBLANK(H48)),$H$3,IF(NOT(ISBLANK(G48)),$G$3,IF(NOT(ISBLANK(F48)),$F$3,IF(NOT(ISBLANK(E48)),$E$3,IF(NOT(ISBLANK(D48)),D$3,Configuration!$A$8)))))))</f>
        <v>Évaluation manquante</v>
      </c>
    </row>
    <row r="49" spans="1:12" ht="25" customHeight="1" thickBot="1" x14ac:dyDescent="0.25">
      <c r="A49" s="117" t="s">
        <v>12</v>
      </c>
      <c r="B49" s="455" t="s">
        <v>298</v>
      </c>
      <c r="C49" s="366"/>
      <c r="D49" s="251"/>
      <c r="E49" s="261" t="s">
        <v>261</v>
      </c>
      <c r="F49" s="260"/>
      <c r="G49" s="251"/>
      <c r="H49" s="260"/>
      <c r="I49" s="260"/>
      <c r="J49" s="262"/>
      <c r="K49" s="202" t="str">
        <f>'Vue d''ensemble'!$D$4</f>
        <v>ADAM Cyrille</v>
      </c>
      <c r="L49" s="44" t="str">
        <f>IF(NOT(ISBLANK(J49)),$J$3,IF(NOT(ISBLANK(I49)),$I$3,IF(NOT(ISBLANK(H49)),$H$3,IF(NOT(ISBLANK(G49)),$G$3,IF(NOT(ISBLANK(F49)),$F$3,IF(NOT(ISBLANK(E49)),$E$3,IF(NOT(ISBLANK(D49)),D$3,Configuration!$A$8)))))))</f>
        <v>Loin</v>
      </c>
    </row>
    <row r="50" spans="1:12" ht="25" customHeight="1" x14ac:dyDescent="0.2">
      <c r="A50" s="441" t="s">
        <v>139</v>
      </c>
      <c r="B50" s="451"/>
      <c r="C50" s="366"/>
      <c r="D50" s="251"/>
      <c r="E50" s="261" t="s">
        <v>261</v>
      </c>
      <c r="F50" s="260"/>
      <c r="G50" s="260"/>
      <c r="H50" s="251"/>
      <c r="I50" s="260"/>
      <c r="J50" s="262"/>
      <c r="K50" s="203" t="str">
        <f>'Vue d''ensemble'!$E$4</f>
        <v>CARON Vincent</v>
      </c>
      <c r="L50" s="44" t="str">
        <f>IF(NOT(ISBLANK(J50)),$J$3,IF(NOT(ISBLANK(I50)),$I$3,IF(NOT(ISBLANK(H50)),$H$3,IF(NOT(ISBLANK(G50)),$G$3,IF(NOT(ISBLANK(F50)),$F$3,IF(NOT(ISBLANK(E50)),$E$3,IF(NOT(ISBLANK(D50)),D$3,Configuration!$A$8)))))))</f>
        <v>Loin</v>
      </c>
    </row>
    <row r="51" spans="1:12" ht="25" customHeight="1" x14ac:dyDescent="0.2">
      <c r="A51" s="423"/>
      <c r="B51" s="451"/>
      <c r="C51" s="366" t="s">
        <v>286</v>
      </c>
      <c r="D51" s="251"/>
      <c r="E51" s="261" t="s">
        <v>261</v>
      </c>
      <c r="F51" s="260"/>
      <c r="G51" s="251"/>
      <c r="H51" s="260"/>
      <c r="I51" s="260"/>
      <c r="J51" s="262"/>
      <c r="K51" s="203" t="str">
        <f>'Vue d''ensemble'!$F$4</f>
        <v>DAIBISARAM Alan</v>
      </c>
      <c r="L51" s="44" t="str">
        <f>IF(NOT(ISBLANK(J51)),$J$3,IF(NOT(ISBLANK(I51)),$I$3,IF(NOT(ISBLANK(H51)),$H$3,IF(NOT(ISBLANK(G51)),$G$3,IF(NOT(ISBLANK(F51)),$F$3,IF(NOT(ISBLANK(E51)),$E$3,IF(NOT(ISBLANK(D51)),D$3,Configuration!$A$8)))))))</f>
        <v>Loin</v>
      </c>
    </row>
    <row r="52" spans="1:12" ht="25" customHeight="1" x14ac:dyDescent="0.2">
      <c r="A52" s="423"/>
      <c r="B52" s="451"/>
      <c r="C52" s="366"/>
      <c r="D52" s="251"/>
      <c r="E52" s="261" t="s">
        <v>261</v>
      </c>
      <c r="F52" s="260"/>
      <c r="G52" s="260"/>
      <c r="H52" s="251"/>
      <c r="I52" s="260"/>
      <c r="J52" s="262"/>
      <c r="K52" s="203" t="str">
        <f>'Vue d''ensemble'!$G$4</f>
        <v>GARNIER Louis-François</v>
      </c>
      <c r="L52" s="44" t="str">
        <f>IF(NOT(ISBLANK(J52)),$J$3,IF(NOT(ISBLANK(I52)),$I$3,IF(NOT(ISBLANK(H52)),$H$3,IF(NOT(ISBLANK(G52)),$G$3,IF(NOT(ISBLANK(F52)),$F$3,IF(NOT(ISBLANK(E52)),$E$3,IF(NOT(ISBLANK(D52)),D$3,Configuration!$A$8)))))))</f>
        <v>Loin</v>
      </c>
    </row>
    <row r="53" spans="1:12" ht="25" customHeight="1" x14ac:dyDescent="0.2">
      <c r="A53" s="423"/>
      <c r="B53" s="451"/>
      <c r="C53" s="366"/>
      <c r="D53" s="251"/>
      <c r="E53" s="261" t="s">
        <v>261</v>
      </c>
      <c r="F53" s="260"/>
      <c r="G53" s="251"/>
      <c r="H53" s="260"/>
      <c r="I53" s="260"/>
      <c r="J53" s="262"/>
      <c r="K53" s="203" t="str">
        <f>'Vue d''ensemble'!$H$4</f>
        <v>HARRATI Mohsine</v>
      </c>
      <c r="L53" s="44" t="str">
        <f>IF(NOT(ISBLANK(J53)),$J$3,IF(NOT(ISBLANK(I53)),$I$3,IF(NOT(ISBLANK(H53)),$H$3,IF(NOT(ISBLANK(G53)),$G$3,IF(NOT(ISBLANK(F53)),$F$3,IF(NOT(ISBLANK(E53)),$E$3,IF(NOT(ISBLANK(D53)),D$3,Configuration!$A$8)))))))</f>
        <v>Loin</v>
      </c>
    </row>
    <row r="54" spans="1:12" ht="25" customHeight="1" x14ac:dyDescent="0.2">
      <c r="A54" s="423"/>
      <c r="B54" s="451"/>
      <c r="C54" s="366"/>
      <c r="D54" s="251"/>
      <c r="E54" s="261"/>
      <c r="F54" s="260"/>
      <c r="G54" s="260"/>
      <c r="H54" s="251"/>
      <c r="I54" s="260"/>
      <c r="J54" s="262"/>
      <c r="K54" s="203" t="str">
        <f>'Vue d''ensemble'!$I$4</f>
        <v>- -</v>
      </c>
      <c r="L54" s="44" t="str">
        <f>IF(NOT(ISBLANK(J54)),$J$3,IF(NOT(ISBLANK(I54)),$I$3,IF(NOT(ISBLANK(H54)),$H$3,IF(NOT(ISBLANK(G54)),$G$3,IF(NOT(ISBLANK(F54)),$F$3,IF(NOT(ISBLANK(E54)),$E$3,IF(NOT(ISBLANK(D54)),D$3,Configuration!$A$8)))))))</f>
        <v>Évaluation manquante</v>
      </c>
    </row>
    <row r="55" spans="1:12" ht="25" customHeight="1" thickBot="1" x14ac:dyDescent="0.25">
      <c r="A55" s="424"/>
      <c r="B55" s="452"/>
      <c r="C55" s="367"/>
      <c r="D55" s="254"/>
      <c r="E55" s="264"/>
      <c r="F55" s="263"/>
      <c r="G55" s="254"/>
      <c r="H55" s="263"/>
      <c r="I55" s="263"/>
      <c r="J55" s="265"/>
      <c r="K55" s="204" t="str">
        <f>'Vue d''ensemble'!$J$4</f>
        <v>- -</v>
      </c>
      <c r="L55" s="44" t="str">
        <f>IF(NOT(ISBLANK(J55)),$J$3,IF(NOT(ISBLANK(I55)),$I$3,IF(NOT(ISBLANK(H55)),$H$3,IF(NOT(ISBLANK(G55)),$G$3,IF(NOT(ISBLANK(F55)),$F$3,IF(NOT(ISBLANK(E55)),$E$3,IF(NOT(ISBLANK(D55)),D$3,Configuration!$A$8)))))))</f>
        <v>Évaluation manquante</v>
      </c>
    </row>
    <row r="56" spans="1:12" ht="25" customHeight="1" thickBot="1" x14ac:dyDescent="0.25">
      <c r="A56" s="117" t="s">
        <v>138</v>
      </c>
      <c r="B56" s="455" t="s">
        <v>281</v>
      </c>
      <c r="C56" s="366"/>
      <c r="D56" s="251"/>
      <c r="E56" s="261"/>
      <c r="F56" s="260"/>
      <c r="G56" s="251"/>
      <c r="H56" s="260"/>
      <c r="I56" s="260"/>
      <c r="J56" s="262"/>
      <c r="K56" s="202" t="str">
        <f>'Vue d''ensemble'!$D$4</f>
        <v>ADAM Cyrille</v>
      </c>
      <c r="L56" s="44" t="str">
        <f>IF(NOT(ISBLANK(J56)),$J$3,IF(NOT(ISBLANK(I56)),$I$3,IF(NOT(ISBLANK(H56)),$H$3,IF(NOT(ISBLANK(G56)),$G$3,IF(NOT(ISBLANK(F56)),$F$3,IF(NOT(ISBLANK(E56)),$E$3,IF(NOT(ISBLANK(D56)),D$3,Configuration!$A$8)))))))</f>
        <v>Évaluation manquante</v>
      </c>
    </row>
    <row r="57" spans="1:12" ht="25" customHeight="1" x14ac:dyDescent="0.2">
      <c r="A57" s="441" t="s">
        <v>146</v>
      </c>
      <c r="B57" s="451"/>
      <c r="C57" s="366"/>
      <c r="D57" s="251"/>
      <c r="E57" s="261"/>
      <c r="F57" s="260"/>
      <c r="G57" s="251"/>
      <c r="H57" s="260"/>
      <c r="I57" s="260"/>
      <c r="J57" s="262"/>
      <c r="K57" s="203" t="str">
        <f>'Vue d''ensemble'!$E$4</f>
        <v>CARON Vincent</v>
      </c>
      <c r="L57" s="44" t="str">
        <f>IF(NOT(ISBLANK(J57)),$J$3,IF(NOT(ISBLANK(I57)),$I$3,IF(NOT(ISBLANK(H57)),$H$3,IF(NOT(ISBLANK(G57)),$G$3,IF(NOT(ISBLANK(F57)),$F$3,IF(NOT(ISBLANK(E57)),$E$3,IF(NOT(ISBLANK(D57)),D$3,Configuration!$A$8)))))))</f>
        <v>Évaluation manquante</v>
      </c>
    </row>
    <row r="58" spans="1:12" ht="25" customHeight="1" x14ac:dyDescent="0.2">
      <c r="A58" s="423"/>
      <c r="B58" s="451"/>
      <c r="C58" s="366"/>
      <c r="D58" s="251"/>
      <c r="E58" s="261"/>
      <c r="F58" s="251"/>
      <c r="G58" s="260"/>
      <c r="H58" s="260"/>
      <c r="I58" s="260"/>
      <c r="J58" s="262"/>
      <c r="K58" s="203" t="str">
        <f>'Vue d''ensemble'!$F$4</f>
        <v>DAIBISARAM Alan</v>
      </c>
      <c r="L58" s="44" t="str">
        <f>IF(NOT(ISBLANK(J58)),$J$3,IF(NOT(ISBLANK(I58)),$I$3,IF(NOT(ISBLANK(H58)),$H$3,IF(NOT(ISBLANK(G58)),$G$3,IF(NOT(ISBLANK(F58)),$F$3,IF(NOT(ISBLANK(E58)),$E$3,IF(NOT(ISBLANK(D58)),D$3,Configuration!$A$8)))))))</f>
        <v>Évaluation manquante</v>
      </c>
    </row>
    <row r="59" spans="1:12" ht="25" customHeight="1" x14ac:dyDescent="0.2">
      <c r="A59" s="423"/>
      <c r="B59" s="451"/>
      <c r="C59" s="366"/>
      <c r="D59" s="251"/>
      <c r="E59" s="261"/>
      <c r="F59" s="260"/>
      <c r="G59" s="251"/>
      <c r="H59" s="260"/>
      <c r="I59" s="260"/>
      <c r="J59" s="262"/>
      <c r="K59" s="203" t="str">
        <f>'Vue d''ensemble'!$G$4</f>
        <v>GARNIER Louis-François</v>
      </c>
      <c r="L59" s="44" t="str">
        <f>IF(NOT(ISBLANK(J59)),$J$3,IF(NOT(ISBLANK(I59)),$I$3,IF(NOT(ISBLANK(H59)),$H$3,IF(NOT(ISBLANK(G59)),$G$3,IF(NOT(ISBLANK(F59)),$F$3,IF(NOT(ISBLANK(E59)),$E$3,IF(NOT(ISBLANK(D59)),D$3,Configuration!$A$8)))))))</f>
        <v>Évaluation manquante</v>
      </c>
    </row>
    <row r="60" spans="1:12" ht="25" customHeight="1" x14ac:dyDescent="0.2">
      <c r="A60" s="423"/>
      <c r="B60" s="451"/>
      <c r="C60" s="366"/>
      <c r="D60" s="251"/>
      <c r="E60" s="261"/>
      <c r="F60" s="260"/>
      <c r="G60" s="260"/>
      <c r="H60" s="251"/>
      <c r="I60" s="260"/>
      <c r="J60" s="262"/>
      <c r="K60" s="203" t="str">
        <f>'Vue d''ensemble'!$H$4</f>
        <v>HARRATI Mohsine</v>
      </c>
      <c r="L60" s="44" t="str">
        <f>IF(NOT(ISBLANK(J60)),$J$3,IF(NOT(ISBLANK(I60)),$I$3,IF(NOT(ISBLANK(H60)),$H$3,IF(NOT(ISBLANK(G60)),$G$3,IF(NOT(ISBLANK(F60)),$F$3,IF(NOT(ISBLANK(E60)),$E$3,IF(NOT(ISBLANK(D60)),D$3,Configuration!$A$8)))))))</f>
        <v>Évaluation manquante</v>
      </c>
    </row>
    <row r="61" spans="1:12" ht="25" customHeight="1" x14ac:dyDescent="0.2">
      <c r="A61" s="423"/>
      <c r="B61" s="451"/>
      <c r="C61" s="366"/>
      <c r="D61" s="251"/>
      <c r="E61" s="261"/>
      <c r="F61" s="260"/>
      <c r="G61" s="260"/>
      <c r="H61" s="260"/>
      <c r="I61" s="251"/>
      <c r="J61" s="262"/>
      <c r="K61" s="203" t="str">
        <f>'Vue d''ensemble'!$I$4</f>
        <v>- -</v>
      </c>
      <c r="L61" s="44" t="str">
        <f>IF(NOT(ISBLANK(J61)),$J$3,IF(NOT(ISBLANK(I61)),$I$3,IF(NOT(ISBLANK(H61)),$H$3,IF(NOT(ISBLANK(G61)),$G$3,IF(NOT(ISBLANK(F61)),$F$3,IF(NOT(ISBLANK(E61)),$E$3,IF(NOT(ISBLANK(D61)),D$3,Configuration!$A$8)))))))</f>
        <v>Évaluation manquante</v>
      </c>
    </row>
    <row r="62" spans="1:12" ht="25" customHeight="1" thickBot="1" x14ac:dyDescent="0.25">
      <c r="A62" s="424"/>
      <c r="B62" s="452"/>
      <c r="C62" s="367"/>
      <c r="D62" s="254"/>
      <c r="E62" s="255"/>
      <c r="F62" s="263"/>
      <c r="G62" s="263"/>
      <c r="H62" s="263"/>
      <c r="I62" s="263"/>
      <c r="J62" s="265"/>
      <c r="K62" s="204" t="str">
        <f>'Vue d''ensemble'!$J$4</f>
        <v>- -</v>
      </c>
      <c r="L62" s="44" t="str">
        <f>IF(NOT(ISBLANK(J62)),$J$3,IF(NOT(ISBLANK(I62)),$I$3,IF(NOT(ISBLANK(H62)),$H$3,IF(NOT(ISBLANK(G62)),$G$3,IF(NOT(ISBLANK(F62)),$F$3,IF(NOT(ISBLANK(E62)),$E$3,IF(NOT(ISBLANK(D62)),D$3,Configuration!$A$8)))))))</f>
        <v>Évaluation manquante</v>
      </c>
    </row>
    <row r="63" spans="1:12" ht="25" customHeight="1" thickBot="1" x14ac:dyDescent="0.25">
      <c r="A63" s="425" t="s">
        <v>137</v>
      </c>
      <c r="B63" s="426"/>
      <c r="C63" s="426"/>
      <c r="D63" s="426"/>
      <c r="E63" s="426"/>
      <c r="F63" s="426"/>
      <c r="G63" s="426"/>
      <c r="H63" s="426"/>
      <c r="I63" s="426"/>
      <c r="J63" s="426"/>
      <c r="K63" s="427"/>
    </row>
    <row r="64" spans="1:12" ht="25" customHeight="1" thickBot="1" x14ac:dyDescent="0.25">
      <c r="A64" s="117" t="s">
        <v>7</v>
      </c>
      <c r="B64" s="450" t="s">
        <v>299</v>
      </c>
      <c r="C64" s="54"/>
      <c r="D64" s="1"/>
      <c r="E64" s="261" t="s">
        <v>261</v>
      </c>
      <c r="F64" s="46"/>
      <c r="G64" s="46"/>
      <c r="H64" s="46"/>
      <c r="I64" s="46"/>
      <c r="J64" s="75"/>
      <c r="K64" s="202" t="str">
        <f>'Vue d''ensemble'!$D$4</f>
        <v>ADAM Cyrille</v>
      </c>
      <c r="L64" s="44" t="str">
        <f>IF(NOT(ISBLANK(J64)),$J$3,IF(NOT(ISBLANK(I64)),$I$3,IF(NOT(ISBLANK(H64)),$H$3,IF(NOT(ISBLANK(G64)),$G$3,IF(NOT(ISBLANK(F64)),$F$3,IF(NOT(ISBLANK(E64)),$E$3,IF(NOT(ISBLANK(D64)),D$3,Configuration!$A$8)))))))</f>
        <v>Loin</v>
      </c>
    </row>
    <row r="65" spans="1:12" ht="25" customHeight="1" x14ac:dyDescent="0.2">
      <c r="A65" s="422" t="s">
        <v>182</v>
      </c>
      <c r="B65" s="438"/>
      <c r="C65" s="212"/>
      <c r="D65" s="49"/>
      <c r="E65" s="261" t="s">
        <v>261</v>
      </c>
      <c r="F65" s="49"/>
      <c r="G65" s="49"/>
      <c r="H65" s="49"/>
      <c r="I65" s="49"/>
      <c r="J65" s="76"/>
      <c r="K65" s="203" t="str">
        <f>'Vue d''ensemble'!$E$4</f>
        <v>CARON Vincent</v>
      </c>
      <c r="L65" s="44" t="str">
        <f>IF(NOT(ISBLANK(J65)),$J$3,IF(NOT(ISBLANK(I65)),$I$3,IF(NOT(ISBLANK(H65)),$H$3,IF(NOT(ISBLANK(G65)),$G$3,IF(NOT(ISBLANK(F65)),$F$3,IF(NOT(ISBLANK(E65)),$E$3,IF(NOT(ISBLANK(D65)),D$3,Configuration!$A$8)))))))</f>
        <v>Loin</v>
      </c>
    </row>
    <row r="66" spans="1:12" ht="25" customHeight="1" x14ac:dyDescent="0.2">
      <c r="A66" s="423"/>
      <c r="B66" s="438"/>
      <c r="C66" s="212"/>
      <c r="D66" s="49"/>
      <c r="E66" s="261" t="s">
        <v>261</v>
      </c>
      <c r="F66" s="2"/>
      <c r="G66" s="49"/>
      <c r="H66" s="49"/>
      <c r="I66" s="49"/>
      <c r="J66" s="76"/>
      <c r="K66" s="203" t="str">
        <f>'Vue d''ensemble'!$F$4</f>
        <v>DAIBISARAM Alan</v>
      </c>
      <c r="L66" s="44" t="str">
        <f>IF(NOT(ISBLANK(J66)),$J$3,IF(NOT(ISBLANK(I66)),$I$3,IF(NOT(ISBLANK(H66)),$H$3,IF(NOT(ISBLANK(G66)),$G$3,IF(NOT(ISBLANK(F66)),$F$3,IF(NOT(ISBLANK(E66)),$E$3,IF(NOT(ISBLANK(D66)),D$3,Configuration!$A$8)))))))</f>
        <v>Loin</v>
      </c>
    </row>
    <row r="67" spans="1:12" ht="25" customHeight="1" x14ac:dyDescent="0.2">
      <c r="A67" s="423"/>
      <c r="B67" s="438"/>
      <c r="C67" s="212"/>
      <c r="D67" s="49"/>
      <c r="E67" s="261" t="s">
        <v>261</v>
      </c>
      <c r="F67" s="2"/>
      <c r="G67" s="2"/>
      <c r="H67" s="49"/>
      <c r="I67" s="49"/>
      <c r="J67" s="76"/>
      <c r="K67" s="203" t="str">
        <f>'Vue d''ensemble'!$G$4</f>
        <v>GARNIER Louis-François</v>
      </c>
      <c r="L67" s="44" t="str">
        <f>IF(NOT(ISBLANK(J67)),$J$3,IF(NOT(ISBLANK(I67)),$I$3,IF(NOT(ISBLANK(H67)),$H$3,IF(NOT(ISBLANK(G67)),$G$3,IF(NOT(ISBLANK(F67)),$F$3,IF(NOT(ISBLANK(E67)),$E$3,IF(NOT(ISBLANK(D67)),D$3,Configuration!$A$8)))))))</f>
        <v>Loin</v>
      </c>
    </row>
    <row r="68" spans="1:12" ht="25" customHeight="1" x14ac:dyDescent="0.2">
      <c r="A68" s="423"/>
      <c r="B68" s="438"/>
      <c r="C68" s="212"/>
      <c r="D68" s="49"/>
      <c r="E68" s="252" t="s">
        <v>261</v>
      </c>
      <c r="F68" s="49"/>
      <c r="G68" s="2"/>
      <c r="H68" s="49"/>
      <c r="I68" s="49"/>
      <c r="J68" s="76"/>
      <c r="K68" s="203" t="str">
        <f>'Vue d''ensemble'!$H$4</f>
        <v>HARRATI Mohsine</v>
      </c>
      <c r="L68" s="44" t="str">
        <f>IF(NOT(ISBLANK(J68)),$J$3,IF(NOT(ISBLANK(I68)),$I$3,IF(NOT(ISBLANK(H68)),$H$3,IF(NOT(ISBLANK(G68)),$G$3,IF(NOT(ISBLANK(F68)),$F$3,IF(NOT(ISBLANK(E68)),$E$3,IF(NOT(ISBLANK(D68)),D$3,Configuration!$A$8)))))))</f>
        <v>Loin</v>
      </c>
    </row>
    <row r="69" spans="1:12" ht="25" customHeight="1" x14ac:dyDescent="0.2">
      <c r="A69" s="423"/>
      <c r="B69" s="438"/>
      <c r="C69" s="212"/>
      <c r="D69" s="49"/>
      <c r="E69" s="50"/>
      <c r="F69" s="49"/>
      <c r="G69" s="2"/>
      <c r="H69" s="49"/>
      <c r="I69" s="49"/>
      <c r="J69" s="76"/>
      <c r="K69" s="203" t="str">
        <f>'Vue d''ensemble'!$I$4</f>
        <v>- -</v>
      </c>
      <c r="L69" s="44" t="str">
        <f>IF(NOT(ISBLANK(J69)),$J$3,IF(NOT(ISBLANK(I69)),$I$3,IF(NOT(ISBLANK(H69)),$H$3,IF(NOT(ISBLANK(G69)),$G$3,IF(NOT(ISBLANK(F69)),$F$3,IF(NOT(ISBLANK(E69)),$E$3,IF(NOT(ISBLANK(D69)),D$3,Configuration!$A$8)))))))</f>
        <v>Évaluation manquante</v>
      </c>
    </row>
    <row r="70" spans="1:12" ht="25" customHeight="1" thickBot="1" x14ac:dyDescent="0.25">
      <c r="A70" s="424"/>
      <c r="B70" s="438"/>
      <c r="C70" s="212"/>
      <c r="D70" s="49"/>
      <c r="E70" s="50"/>
      <c r="F70" s="49"/>
      <c r="G70" s="49"/>
      <c r="H70" s="2"/>
      <c r="I70" s="49"/>
      <c r="J70" s="76"/>
      <c r="K70" s="204" t="str">
        <f>'Vue d''ensemble'!$J$4</f>
        <v>- -</v>
      </c>
      <c r="L70" s="44" t="str">
        <f>IF(NOT(ISBLANK(J70)),$J$3,IF(NOT(ISBLANK(I70)),$I$3,IF(NOT(ISBLANK(H70)),$H$3,IF(NOT(ISBLANK(G70)),$G$3,IF(NOT(ISBLANK(F70)),$F$3,IF(NOT(ISBLANK(E70)),$E$3,IF(NOT(ISBLANK(D70)),D$3,Configuration!$A$8)))))))</f>
        <v>Évaluation manquante</v>
      </c>
    </row>
    <row r="71" spans="1:12" ht="25" customHeight="1" thickBot="1" x14ac:dyDescent="0.25">
      <c r="A71" s="118" t="s">
        <v>9</v>
      </c>
      <c r="B71" s="450" t="s">
        <v>300</v>
      </c>
      <c r="C71" s="54"/>
      <c r="D71" s="46"/>
      <c r="E71" s="261" t="s">
        <v>261</v>
      </c>
      <c r="F71" s="46"/>
      <c r="G71" s="46"/>
      <c r="H71" s="1"/>
      <c r="I71" s="46"/>
      <c r="J71" s="75"/>
      <c r="K71" s="202" t="str">
        <f>'Vue d''ensemble'!$D$4</f>
        <v>ADAM Cyrille</v>
      </c>
      <c r="L71" s="44" t="str">
        <f>IF(NOT(ISBLANK(J71)),$J$3,IF(NOT(ISBLANK(I71)),$I$3,IF(NOT(ISBLANK(H71)),$H$3,IF(NOT(ISBLANK(G71)),$G$3,IF(NOT(ISBLANK(F71)),$F$3,IF(NOT(ISBLANK(E71)),$E$3,IF(NOT(ISBLANK(D71)),D$3,Configuration!$A$8)))))))</f>
        <v>Loin</v>
      </c>
    </row>
    <row r="72" spans="1:12" ht="25" customHeight="1" x14ac:dyDescent="0.2">
      <c r="A72" s="422" t="s">
        <v>167</v>
      </c>
      <c r="B72" s="438"/>
      <c r="C72" s="212"/>
      <c r="D72" s="49"/>
      <c r="E72" s="261" t="s">
        <v>261</v>
      </c>
      <c r="F72" s="49"/>
      <c r="G72" s="49"/>
      <c r="H72" s="2"/>
      <c r="I72" s="49"/>
      <c r="J72" s="76"/>
      <c r="K72" s="203" t="str">
        <f>'Vue d''ensemble'!$E$4</f>
        <v>CARON Vincent</v>
      </c>
      <c r="L72" s="44" t="str">
        <f>IF(NOT(ISBLANK(J72)),$J$3,IF(NOT(ISBLANK(I72)),$I$3,IF(NOT(ISBLANK(H72)),$H$3,IF(NOT(ISBLANK(G72)),$G$3,IF(NOT(ISBLANK(F72)),$F$3,IF(NOT(ISBLANK(E72)),$E$3,IF(NOT(ISBLANK(D72)),D$3,Configuration!$A$8)))))))</f>
        <v>Loin</v>
      </c>
    </row>
    <row r="73" spans="1:12" ht="25" customHeight="1" x14ac:dyDescent="0.2">
      <c r="A73" s="441"/>
      <c r="B73" s="438"/>
      <c r="C73" s="212"/>
      <c r="D73" s="49"/>
      <c r="E73" s="261" t="s">
        <v>261</v>
      </c>
      <c r="F73" s="49"/>
      <c r="G73" s="49"/>
      <c r="H73" s="2"/>
      <c r="I73" s="49"/>
      <c r="J73" s="76"/>
      <c r="K73" s="203" t="str">
        <f>'Vue d''ensemble'!$F$4</f>
        <v>DAIBISARAM Alan</v>
      </c>
      <c r="L73" s="44" t="str">
        <f>IF(NOT(ISBLANK(J73)),$J$3,IF(NOT(ISBLANK(I73)),$I$3,IF(NOT(ISBLANK(H73)),$H$3,IF(NOT(ISBLANK(G73)),$G$3,IF(NOT(ISBLANK(F73)),$F$3,IF(NOT(ISBLANK(E73)),$E$3,IF(NOT(ISBLANK(D73)),D$3,Configuration!$A$8)))))))</f>
        <v>Loin</v>
      </c>
    </row>
    <row r="74" spans="1:12" ht="25" customHeight="1" x14ac:dyDescent="0.2">
      <c r="A74" s="441"/>
      <c r="B74" s="438"/>
      <c r="C74" s="212"/>
      <c r="D74" s="49"/>
      <c r="E74" s="261" t="s">
        <v>261</v>
      </c>
      <c r="F74" s="49"/>
      <c r="G74" s="49"/>
      <c r="H74" s="2"/>
      <c r="I74" s="49"/>
      <c r="J74" s="76"/>
      <c r="K74" s="203" t="str">
        <f>'Vue d''ensemble'!$G$4</f>
        <v>GARNIER Louis-François</v>
      </c>
      <c r="L74" s="44" t="str">
        <f>IF(NOT(ISBLANK(J74)),$J$3,IF(NOT(ISBLANK(I74)),$I$3,IF(NOT(ISBLANK(H74)),$H$3,IF(NOT(ISBLANK(G74)),$G$3,IF(NOT(ISBLANK(F74)),$F$3,IF(NOT(ISBLANK(E74)),$E$3,IF(NOT(ISBLANK(D74)),D$3,Configuration!$A$8)))))))</f>
        <v>Loin</v>
      </c>
    </row>
    <row r="75" spans="1:12" ht="25" customHeight="1" x14ac:dyDescent="0.2">
      <c r="A75" s="441"/>
      <c r="B75" s="438"/>
      <c r="C75" s="212"/>
      <c r="D75" s="49"/>
      <c r="E75" s="252" t="s">
        <v>261</v>
      </c>
      <c r="F75" s="49"/>
      <c r="G75" s="49"/>
      <c r="H75" s="2"/>
      <c r="I75" s="49"/>
      <c r="J75" s="76"/>
      <c r="K75" s="203" t="str">
        <f>'Vue d''ensemble'!$H$4</f>
        <v>HARRATI Mohsine</v>
      </c>
      <c r="L75" s="44" t="str">
        <f>IF(NOT(ISBLANK(J75)),$J$3,IF(NOT(ISBLANK(I75)),$I$3,IF(NOT(ISBLANK(H75)),$H$3,IF(NOT(ISBLANK(G75)),$G$3,IF(NOT(ISBLANK(F75)),$F$3,IF(NOT(ISBLANK(E75)),$E$3,IF(NOT(ISBLANK(D75)),D$3,Configuration!$A$8)))))))</f>
        <v>Loin</v>
      </c>
    </row>
    <row r="76" spans="1:12" ht="25" customHeight="1" x14ac:dyDescent="0.2">
      <c r="A76" s="441"/>
      <c r="B76" s="438"/>
      <c r="C76" s="212"/>
      <c r="D76" s="49"/>
      <c r="E76" s="50"/>
      <c r="F76" s="49"/>
      <c r="G76" s="49"/>
      <c r="H76" s="2"/>
      <c r="I76" s="49"/>
      <c r="J76" s="76"/>
      <c r="K76" s="203" t="str">
        <f>'Vue d''ensemble'!$I$4</f>
        <v>- -</v>
      </c>
      <c r="L76" s="44" t="str">
        <f>IF(NOT(ISBLANK(J76)),$J$3,IF(NOT(ISBLANK(I76)),$I$3,IF(NOT(ISBLANK(H76)),$H$3,IF(NOT(ISBLANK(G76)),$G$3,IF(NOT(ISBLANK(F76)),$F$3,IF(NOT(ISBLANK(E76)),$E$3,IF(NOT(ISBLANK(D76)),D$3,Configuration!$A$8)))))))</f>
        <v>Évaluation manquante</v>
      </c>
    </row>
    <row r="77" spans="1:12" ht="25" customHeight="1" thickBot="1" x14ac:dyDescent="0.25">
      <c r="A77" s="485"/>
      <c r="B77" s="438"/>
      <c r="C77" s="212"/>
      <c r="D77" s="49"/>
      <c r="E77" s="50"/>
      <c r="F77" s="49"/>
      <c r="G77" s="49"/>
      <c r="H77" s="2"/>
      <c r="I77" s="49"/>
      <c r="J77" s="76"/>
      <c r="K77" s="204" t="str">
        <f>'Vue d''ensemble'!$J$4</f>
        <v>- -</v>
      </c>
      <c r="L77" s="44" t="str">
        <f>IF(NOT(ISBLANK(J77)),$J$3,IF(NOT(ISBLANK(I77)),$I$3,IF(NOT(ISBLANK(H77)),$H$3,IF(NOT(ISBLANK(G77)),$G$3,IF(NOT(ISBLANK(F77)),$F$3,IF(NOT(ISBLANK(E77)),$E$3,IF(NOT(ISBLANK(D77)),D$3,Configuration!$A$8)))))))</f>
        <v>Évaluation manquante</v>
      </c>
    </row>
    <row r="78" spans="1:12" ht="25" customHeight="1" thickBot="1" x14ac:dyDescent="0.25">
      <c r="A78" s="117" t="s">
        <v>10</v>
      </c>
      <c r="B78" s="450" t="s">
        <v>293</v>
      </c>
      <c r="C78" s="54"/>
      <c r="D78" s="46"/>
      <c r="E78" s="47"/>
      <c r="F78" s="46"/>
      <c r="G78" s="46"/>
      <c r="H78" s="1"/>
      <c r="I78" s="46"/>
      <c r="J78" s="75"/>
      <c r="K78" s="202" t="str">
        <f>'Vue d''ensemble'!$D$4</f>
        <v>ADAM Cyrille</v>
      </c>
      <c r="L78" s="44" t="str">
        <f>IF(NOT(ISBLANK(J78)),$J$3,IF(NOT(ISBLANK(I78)),$I$3,IF(NOT(ISBLANK(H78)),$H$3,IF(NOT(ISBLANK(G78)),$G$3,IF(NOT(ISBLANK(F78)),$F$3,IF(NOT(ISBLANK(E78)),$E$3,IF(NOT(ISBLANK(D78)),D$3,Configuration!$A$8)))))))</f>
        <v>Évaluation manquante</v>
      </c>
    </row>
    <row r="79" spans="1:12" ht="25" customHeight="1" x14ac:dyDescent="0.2">
      <c r="A79" s="482" t="s">
        <v>161</v>
      </c>
      <c r="B79" s="438"/>
      <c r="C79" s="212"/>
      <c r="D79" s="49"/>
      <c r="E79" s="50"/>
      <c r="F79" s="49"/>
      <c r="G79" s="49"/>
      <c r="H79" s="2"/>
      <c r="I79" s="49"/>
      <c r="J79" s="76"/>
      <c r="K79" s="203" t="str">
        <f>'Vue d''ensemble'!$E$4</f>
        <v>CARON Vincent</v>
      </c>
      <c r="L79" s="44" t="str">
        <f>IF(NOT(ISBLANK(J79)),$J$3,IF(NOT(ISBLANK(I79)),$I$3,IF(NOT(ISBLANK(H79)),$H$3,IF(NOT(ISBLANK(G79)),$G$3,IF(NOT(ISBLANK(F79)),$F$3,IF(NOT(ISBLANK(E79)),$E$3,IF(NOT(ISBLANK(D79)),D$3,Configuration!$A$8)))))))</f>
        <v>Évaluation manquante</v>
      </c>
    </row>
    <row r="80" spans="1:12" ht="25" customHeight="1" x14ac:dyDescent="0.2">
      <c r="A80" s="483"/>
      <c r="B80" s="438"/>
      <c r="C80" s="212"/>
      <c r="D80" s="49"/>
      <c r="E80" s="50"/>
      <c r="F80" s="49"/>
      <c r="G80" s="49"/>
      <c r="H80" s="2"/>
      <c r="I80" s="49"/>
      <c r="J80" s="76"/>
      <c r="K80" s="203" t="str">
        <f>'Vue d''ensemble'!$F$4</f>
        <v>DAIBISARAM Alan</v>
      </c>
      <c r="L80" s="44" t="str">
        <f>IF(NOT(ISBLANK(J80)),$J$3,IF(NOT(ISBLANK(I80)),$I$3,IF(NOT(ISBLANK(H80)),$H$3,IF(NOT(ISBLANK(G80)),$G$3,IF(NOT(ISBLANK(F80)),$F$3,IF(NOT(ISBLANK(E80)),$E$3,IF(NOT(ISBLANK(D80)),D$3,Configuration!$A$8)))))))</f>
        <v>Évaluation manquante</v>
      </c>
    </row>
    <row r="81" spans="1:12" ht="25" customHeight="1" x14ac:dyDescent="0.2">
      <c r="A81" s="483"/>
      <c r="B81" s="438"/>
      <c r="C81" s="212"/>
      <c r="D81" s="49"/>
      <c r="E81" s="50"/>
      <c r="F81" s="49"/>
      <c r="G81" s="49"/>
      <c r="H81" s="2"/>
      <c r="I81" s="49"/>
      <c r="J81" s="76"/>
      <c r="K81" s="203" t="str">
        <f>'Vue d''ensemble'!$G$4</f>
        <v>GARNIER Louis-François</v>
      </c>
      <c r="L81" s="44" t="str">
        <f>IF(NOT(ISBLANK(J81)),$J$3,IF(NOT(ISBLANK(I81)),$I$3,IF(NOT(ISBLANK(H81)),$H$3,IF(NOT(ISBLANK(G81)),$G$3,IF(NOT(ISBLANK(F81)),$F$3,IF(NOT(ISBLANK(E81)),$E$3,IF(NOT(ISBLANK(D81)),D$3,Configuration!$A$8)))))))</f>
        <v>Évaluation manquante</v>
      </c>
    </row>
    <row r="82" spans="1:12" ht="25" customHeight="1" x14ac:dyDescent="0.2">
      <c r="A82" s="483"/>
      <c r="B82" s="438"/>
      <c r="C82" s="212"/>
      <c r="D82" s="49"/>
      <c r="E82" s="50"/>
      <c r="F82" s="49"/>
      <c r="G82" s="49"/>
      <c r="H82" s="2"/>
      <c r="I82" s="49"/>
      <c r="J82" s="76"/>
      <c r="K82" s="203" t="str">
        <f>'Vue d''ensemble'!$H$4</f>
        <v>HARRATI Mohsine</v>
      </c>
      <c r="L82" s="44" t="str">
        <f>IF(NOT(ISBLANK(J82)),$J$3,IF(NOT(ISBLANK(I82)),$I$3,IF(NOT(ISBLANK(H82)),$H$3,IF(NOT(ISBLANK(G82)),$G$3,IF(NOT(ISBLANK(F82)),$F$3,IF(NOT(ISBLANK(E82)),$E$3,IF(NOT(ISBLANK(D82)),D$3,Configuration!$A$8)))))))</f>
        <v>Évaluation manquante</v>
      </c>
    </row>
    <row r="83" spans="1:12" ht="25" customHeight="1" x14ac:dyDescent="0.2">
      <c r="A83" s="483"/>
      <c r="B83" s="438"/>
      <c r="C83" s="212"/>
      <c r="D83" s="49"/>
      <c r="E83" s="50"/>
      <c r="F83" s="49"/>
      <c r="G83" s="49"/>
      <c r="H83" s="2"/>
      <c r="I83" s="49"/>
      <c r="J83" s="76"/>
      <c r="K83" s="203" t="str">
        <f>'Vue d''ensemble'!$I$4</f>
        <v>- -</v>
      </c>
      <c r="L83" s="44" t="str">
        <f>IF(NOT(ISBLANK(J83)),$J$3,IF(NOT(ISBLANK(I83)),$I$3,IF(NOT(ISBLANK(H83)),$H$3,IF(NOT(ISBLANK(G83)),$G$3,IF(NOT(ISBLANK(F83)),$F$3,IF(NOT(ISBLANK(E83)),$E$3,IF(NOT(ISBLANK(D83)),D$3,Configuration!$A$8)))))))</f>
        <v>Évaluation manquante</v>
      </c>
    </row>
    <row r="84" spans="1:12" ht="25" customHeight="1" thickBot="1" x14ac:dyDescent="0.25">
      <c r="A84" s="484"/>
      <c r="B84" s="438"/>
      <c r="C84" s="212"/>
      <c r="D84" s="49"/>
      <c r="E84" s="50"/>
      <c r="F84" s="49"/>
      <c r="G84" s="49"/>
      <c r="H84" s="2"/>
      <c r="I84" s="49"/>
      <c r="J84" s="76"/>
      <c r="K84" s="204" t="str">
        <f>'Vue d''ensemble'!$J$4</f>
        <v>- -</v>
      </c>
      <c r="L84" s="44" t="str">
        <f>IF(NOT(ISBLANK(J84)),$J$3,IF(NOT(ISBLANK(I84)),$I$3,IF(NOT(ISBLANK(H84)),$H$3,IF(NOT(ISBLANK(G84)),$G$3,IF(NOT(ISBLANK(F84)),$F$3,IF(NOT(ISBLANK(E84)),$E$3,IF(NOT(ISBLANK(D84)),D$3,Configuration!$A$8)))))))</f>
        <v>Évaluation manquante</v>
      </c>
    </row>
  </sheetData>
  <mergeCells count="32">
    <mergeCell ref="A19:K19"/>
    <mergeCell ref="A1:K1"/>
    <mergeCell ref="A2:A3"/>
    <mergeCell ref="B2:B3"/>
    <mergeCell ref="C2:C3"/>
    <mergeCell ref="D2:J2"/>
    <mergeCell ref="K2:K3"/>
    <mergeCell ref="A4:K4"/>
    <mergeCell ref="B5:B11"/>
    <mergeCell ref="A6:A11"/>
    <mergeCell ref="B12:B18"/>
    <mergeCell ref="A13:A18"/>
    <mergeCell ref="B49:B55"/>
    <mergeCell ref="A50:A55"/>
    <mergeCell ref="B20:B26"/>
    <mergeCell ref="A21:A26"/>
    <mergeCell ref="B27:B33"/>
    <mergeCell ref="A28:A33"/>
    <mergeCell ref="A34:K34"/>
    <mergeCell ref="B35:B41"/>
    <mergeCell ref="A36:A41"/>
    <mergeCell ref="B42:B48"/>
    <mergeCell ref="A43:A48"/>
    <mergeCell ref="B78:B84"/>
    <mergeCell ref="A79:A84"/>
    <mergeCell ref="B56:B62"/>
    <mergeCell ref="A57:A62"/>
    <mergeCell ref="A63:K63"/>
    <mergeCell ref="B64:B70"/>
    <mergeCell ref="A65:A70"/>
    <mergeCell ref="B71:B77"/>
    <mergeCell ref="A72:A77"/>
  </mergeCells>
  <conditionalFormatting sqref="H5:H18 H64:H77 H20:H62">
    <cfRule type="notContainsBlanks" dxfId="56" priority="14">
      <formula>LEN(TRIM(H5))&gt;0</formula>
    </cfRule>
  </conditionalFormatting>
  <conditionalFormatting sqref="I5:I18 I64:I77 I20:I62">
    <cfRule type="notContainsBlanks" dxfId="55" priority="15">
      <formula>LEN(TRIM(I5))&gt;0</formula>
    </cfRule>
  </conditionalFormatting>
  <conditionalFormatting sqref="E5:E14 E20:E62 E64:E77 E17:E18">
    <cfRule type="notContainsBlanks" dxfId="54" priority="17">
      <formula>LEN(TRIM(E5))&gt;0</formula>
    </cfRule>
  </conditionalFormatting>
  <conditionalFormatting sqref="F5:F14 F64:F77 F20:F62 F17:F18">
    <cfRule type="notContainsBlanks" dxfId="53" priority="18">
      <formula>LEN(TRIM(F5))&gt;0</formula>
    </cfRule>
  </conditionalFormatting>
  <conditionalFormatting sqref="G5:G18 G64:G77 G20:G62">
    <cfRule type="notContainsBlanks" dxfId="52" priority="19">
      <formula>LEN(TRIM(G5))&gt;0</formula>
    </cfRule>
  </conditionalFormatting>
  <conditionalFormatting sqref="D5:D14 D64:D77 D20:D48 D17:D18">
    <cfRule type="notContainsBlanks" dxfId="51" priority="16">
      <formula>LEN(TRIM(D5))&gt;0</formula>
    </cfRule>
  </conditionalFormatting>
  <conditionalFormatting sqref="H78:H84">
    <cfRule type="notContainsBlanks" dxfId="50" priority="8">
      <formula>LEN(TRIM(H78))&gt;0</formula>
    </cfRule>
  </conditionalFormatting>
  <conditionalFormatting sqref="I78:I84">
    <cfRule type="notContainsBlanks" dxfId="49" priority="9">
      <formula>LEN(TRIM(I78))&gt;0</formula>
    </cfRule>
  </conditionalFormatting>
  <conditionalFormatting sqref="E78:E84">
    <cfRule type="notContainsBlanks" dxfId="48" priority="11">
      <formula>LEN(TRIM(E78))&gt;0</formula>
    </cfRule>
  </conditionalFormatting>
  <conditionalFormatting sqref="F78:F84">
    <cfRule type="notContainsBlanks" dxfId="47" priority="12">
      <formula>LEN(TRIM(F78))&gt;0</formula>
    </cfRule>
  </conditionalFormatting>
  <conditionalFormatting sqref="G78:G84">
    <cfRule type="notContainsBlanks" dxfId="46" priority="13">
      <formula>LEN(TRIM(G78))&gt;0</formula>
    </cfRule>
  </conditionalFormatting>
  <conditionalFormatting sqref="D78:D84">
    <cfRule type="notContainsBlanks" dxfId="45" priority="10">
      <formula>LEN(TRIM(D78))&gt;0</formula>
    </cfRule>
  </conditionalFormatting>
  <conditionalFormatting sqref="D49:D62">
    <cfRule type="notContainsBlanks" dxfId="44" priority="7">
      <formula>LEN(TRIM(D49))&gt;0</formula>
    </cfRule>
  </conditionalFormatting>
  <conditionalFormatting sqref="E15:E16">
    <cfRule type="notContainsBlanks" dxfId="43" priority="2">
      <formula>LEN(TRIM(E15))&gt;0</formula>
    </cfRule>
  </conditionalFormatting>
  <conditionalFormatting sqref="F15:F16">
    <cfRule type="notContainsBlanks" dxfId="42" priority="3">
      <formula>LEN(TRIM(F15))&gt;0</formula>
    </cfRule>
  </conditionalFormatting>
  <conditionalFormatting sqref="D15:D16">
    <cfRule type="notContainsBlanks" dxfId="41" priority="1">
      <formula>LEN(TRIM(D15))&gt;0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14</vt:i4>
      </vt:variant>
    </vt:vector>
  </HeadingPairs>
  <TitlesOfParts>
    <vt:vector size="14" baseType="lpstr">
      <vt:lpstr>Configuration</vt:lpstr>
      <vt:lpstr>Présences</vt:lpstr>
      <vt:lpstr>Equipe</vt:lpstr>
      <vt:lpstr>Synthèse</vt:lpstr>
      <vt:lpstr>Vue d'ensemble</vt:lpstr>
      <vt:lpstr>Générales E-S</vt:lpstr>
      <vt:lpstr>Electronique</vt:lpstr>
      <vt:lpstr>Signal</vt:lpstr>
      <vt:lpstr>Générales I-T</vt:lpstr>
      <vt:lpstr>Informatique</vt:lpstr>
      <vt:lpstr>Télécommunications</vt:lpstr>
      <vt:lpstr>Intégration</vt:lpstr>
      <vt:lpstr>Présentations client</vt:lpstr>
      <vt:lpstr>Remarques</vt:lpstr>
    </vt:vector>
  </TitlesOfParts>
  <Company>ISEP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zkazi Kazi</dc:creator>
  <cp:lastModifiedBy>Hervé Feller</cp:lastModifiedBy>
  <dcterms:created xsi:type="dcterms:W3CDTF">2014-01-29T13:18:43Z</dcterms:created>
  <dcterms:modified xsi:type="dcterms:W3CDTF">2018-11-26T09:18:59Z</dcterms:modified>
</cp:coreProperties>
</file>