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t63blc\Documents\GitHub\P_App\docs\"/>
    </mc:Choice>
  </mc:AlternateContent>
  <xr:revisionPtr revIDLastSave="0" documentId="13_ncr:1_{FDE084D9-66BA-4A1B-9CB9-36FEF95CD37C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<sst xmlns="http://schemas.openxmlformats.org/spreadsheetml/2006/main" count="47" uniqueCount="38">
  <si>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</si>
  <si>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</si>
  <si>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</si>
  <si>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</si>
  <si>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</si>
  <si>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</si>
  <si>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</si>
  <si>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</si>
  <si>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</si>
  <si>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</si>
  <si>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</si>
  <si>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</si>
  <si>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</si>
  <si>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</si>
  <si>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</si>
  <si>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</si>
  <si>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</si>
  <si>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</si>
  <si>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</si>
  <si>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</si>
  <si>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</si>
  <si>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</si>
  <si>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</si>
  <si>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</si>
  <si>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</si>
  <si>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</si>
  <si>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EXEMPLE: Mise en place du repo Git et de la structure du projet</t>
  </si>
  <si>
    <t>18.03.2024  au 27.05.2024</t>
  </si>
  <si>
    <t>P_App - 335 - Passion Lecture</t>
  </si>
  <si>
    <t>Napoleone Cyril</t>
  </si>
  <si>
    <t>Maquette de l'application (FIGMA)</t>
  </si>
  <si>
    <t>Absent car rendez-vous au SAN</t>
  </si>
  <si>
    <t>Intro à la séquence d'aujourd'hui</t>
  </si>
  <si>
    <t>Fin de la maquette</t>
  </si>
  <si>
    <t>Reinstallation de l'émulateur (très lourd) car mon fichier était considéré comme "corrompu"</t>
  </si>
  <si>
    <t>Création projet visual studio, problème avec l'ajout de l'éumulateur à vs. + recherches sur fonctionnement code pour mon app</t>
  </si>
  <si>
    <t>Commencement code, structuration par rapport à la maquette</t>
  </si>
  <si>
    <t>Fonction "d'ajout de livres" dans une classe book donc renseigment sur le .Add() et tout ce qui va avec (plus compliqué que prévu)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</si>
</sst>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0.14583333333333334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2.0833333333333332E-2</c:v>
                </c:pt>
                <c:pt idx="7">
                  <c:v>3.4722222222222224E-2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D17" sqref="D17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29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9 heurs 49 minutes</v>
      </c>
      <c r="D3" s="25"/>
      <c r="E3" s="3"/>
      <c r="F3" s="4" t="s">
        <v>10</v>
      </c>
      <c r="G3" s="7" t="s">
        <v>27</v>
      </c>
    </row>
    <row r="4" spans="1:15" ht="23.25" hidden="1" x14ac:dyDescent="0.35">
      <c r="B4" s="5"/>
      <c r="C4" s="25">
        <f>SUBTOTAL(9,$C$7:$C$531)*60</f>
        <v>480</v>
      </c>
      <c r="D4" s="25">
        <f>SUBTOTAL(9,$D$7:$D$531)</f>
        <v>110</v>
      </c>
      <c r="E4" s="52">
        <f>SUM(C4:D4)</f>
        <v>590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30</v>
      </c>
      <c r="E7" s="15" t="s">
        <v>25</v>
      </c>
      <c r="F7" s="48" t="s">
        <v>26</v>
      </c>
      <c r="G7" s="16"/>
    </row>
    <row r="8" spans="1:15" x14ac:dyDescent="0.25">
      <c r="A8" s="8">
        <f>IF(ISBLANK(B8),"",_xlfn.ISOWEEKNUM('Journal de travail'!$B8))</f>
        <v>12</v>
      </c>
      <c r="B8" s="39">
        <v>45369</v>
      </c>
      <c r="C8" s="35">
        <v>1</v>
      </c>
      <c r="D8" s="43">
        <v>30</v>
      </c>
      <c r="E8" t="s">
        <v>24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>
        <f>IF(ISBLANK(B9),"",_xlfn.ISOWEEKNUM('Journal de travail'!$B9))</f>
        <v>12</v>
      </c>
      <c r="B9" s="40">
        <v>45369</v>
      </c>
      <c r="C9" s="36">
        <v>1</v>
      </c>
      <c r="D9" s="44"/>
      <c r="E9" s="19" t="s">
        <v>25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39">
        <v>45376</v>
      </c>
      <c r="C10" s="35"/>
      <c r="D10" s="43">
        <v>20</v>
      </c>
      <c r="E10" t="s">
        <v>25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x14ac:dyDescent="0.25">
      <c r="A11" s="18">
        <f>IF(ISBLANK(B11),"",_xlfn.ISOWEEKNUM('Journal de travail'!$B11))</f>
        <v>13</v>
      </c>
      <c r="B11" s="40">
        <v>45376</v>
      </c>
      <c r="C11" s="36">
        <v>2</v>
      </c>
      <c r="D11" s="44"/>
      <c r="E11" s="19" t="s">
        <v>24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16</v>
      </c>
      <c r="B12" s="39">
        <v>45397</v>
      </c>
      <c r="C12" s="35">
        <v>1</v>
      </c>
      <c r="D12" s="43"/>
      <c r="E12" t="s">
        <v>25</v>
      </c>
      <c r="F12" s="48" t="s">
        <v>34</v>
      </c>
      <c r="G12" s="17"/>
      <c r="M12" t="s">
        <v>7</v>
      </c>
      <c r="N12">
        <v>5</v>
      </c>
      <c r="O12">
        <v>20</v>
      </c>
    </row>
    <row r="13" spans="1:15" ht="31.5" x14ac:dyDescent="0.25">
      <c r="A13" s="18">
        <f>IF(ISBLANK(B13),"",_xlfn.ISOWEEKNUM('Journal de travail'!$B13))</f>
        <v>16</v>
      </c>
      <c r="B13" s="40">
        <v>45397</v>
      </c>
      <c r="C13" s="36">
        <v>1</v>
      </c>
      <c r="D13" s="44">
        <v>15</v>
      </c>
      <c r="E13" s="19" t="s">
        <v>4</v>
      </c>
      <c r="F13" s="48" t="s">
        <v>35</v>
      </c>
      <c r="G13" s="20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39"/>
      <c r="C14" s="35">
        <v>1</v>
      </c>
      <c r="D14" s="43">
        <v>15</v>
      </c>
      <c r="E14" t="s">
        <v>4</v>
      </c>
      <c r="F14" s="48" t="s">
        <v>36</v>
      </c>
      <c r="G14" s="17"/>
      <c r="M14" t="s">
        <v>24</v>
      </c>
      <c r="N14">
        <v>7</v>
      </c>
      <c r="O14">
        <v>30</v>
      </c>
    </row>
    <row r="15" spans="1:15" ht="31.5" x14ac:dyDescent="0.25">
      <c r="A15" s="18" t="str">
        <f>IF(ISBLANK(B15),"",_xlfn.ISOWEEKNUM('Journal de travail'!$B15))</f>
        <v/>
      </c>
      <c r="B15" s="40"/>
      <c r="C15" s="36">
        <v>1</v>
      </c>
      <c r="D15" s="44"/>
      <c r="E15" s="19" t="s">
        <v>4</v>
      </c>
      <c r="F15" s="48" t="s">
        <v>37</v>
      </c>
      <c r="G15" s="20"/>
      <c r="M15" t="s">
        <v>25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39"/>
      <c r="C16" s="35"/>
      <c r="D16" s="43"/>
      <c r="F16" s="48"/>
      <c r="G16" s="17"/>
      <c r="O16">
        <v>40</v>
      </c>
    </row>
    <row r="17" spans="1:15" x14ac:dyDescent="0.25">
      <c r="A17" s="18" t="str">
        <f>IF(ISBLANK(B17),"",_xlfn.ISOWEEKNUM('Journal de travail'!$B17))</f>
        <v/>
      </c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A18" s="8" t="str">
        <f>IF(ISBLANK(B18),"",_xlfn.ISOWEEKNUM('Journal de travail'!$B18))</f>
        <v/>
      </c>
      <c r="B18" s="39"/>
      <c r="C18" s="35"/>
      <c r="D18" s="43"/>
      <c r="F18" s="48"/>
      <c r="G18" s="17"/>
      <c r="O18">
        <v>50</v>
      </c>
    </row>
    <row r="19" spans="1:15" x14ac:dyDescent="0.25">
      <c r="A19" s="18" t="str">
        <f>IF(ISBLANK(B19),"",_xlfn.ISOWEEKNUM('Journal de travail'!$B19))</f>
        <v/>
      </c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A20" s="8" t="str">
        <f>IF(ISBLANK(B20),"",_xlfn.ISOWEEKNUM('Journal de travail'!$B20))</f>
        <v/>
      </c>
      <c r="B20" s="39"/>
      <c r="C20" s="35"/>
      <c r="D20" s="43"/>
      <c r="F20" s="48"/>
      <c r="G20" s="17"/>
    </row>
    <row r="21" spans="1:15" x14ac:dyDescent="0.25">
      <c r="A21" s="18" t="str">
        <f>IF(ISBLANK(B21),"",_xlfn.ISOWEEKNUM('Journal de travail'!$B21))</f>
        <v/>
      </c>
      <c r="B21" s="40"/>
      <c r="C21" s="36"/>
      <c r="D21" s="44"/>
      <c r="E21" s="19"/>
      <c r="F21" s="48"/>
      <c r="G21" s="20"/>
    </row>
    <row r="22" spans="1:15" x14ac:dyDescent="0.25">
      <c r="A22" s="8" t="str">
        <f>IF(ISBLANK(B22),"",_xlfn.ISOWEEKNUM('Journal de travail'!$B22))</f>
        <v/>
      </c>
      <c r="B22" s="39"/>
      <c r="C22" s="35"/>
      <c r="D22" s="43"/>
      <c r="F22" s="48"/>
      <c r="G22" s="17"/>
    </row>
    <row r="23" spans="1:15" x14ac:dyDescent="0.25">
      <c r="A23" s="18" t="str">
        <f>IF(ISBLANK(B23),"",_xlfn.ISOWEEKNUM('Journal de travail'!$B23))</f>
        <v/>
      </c>
      <c r="B23" s="40"/>
      <c r="C23" s="36"/>
      <c r="D23" s="44"/>
      <c r="E23" s="19"/>
      <c r="F23" s="48"/>
      <c r="G23" s="20"/>
    </row>
    <row r="24" spans="1:15" x14ac:dyDescent="0.25">
      <c r="A24" s="8" t="str">
        <f>IF(ISBLANK(B24),"",_xlfn.ISOWEEKNUM('Journal de travail'!$B24))</f>
        <v/>
      </c>
      <c r="B24" s="39"/>
      <c r="C24" s="35"/>
      <c r="D24" s="43"/>
      <c r="F24" s="48"/>
      <c r="G24" s="17"/>
    </row>
    <row r="25" spans="1:15" x14ac:dyDescent="0.25">
      <c r="A25" s="18" t="str">
        <f>IF(ISBLANK(B25),"",_xlfn.ISOWEEKNUM('Journal de travail'!$B25))</f>
        <v/>
      </c>
      <c r="B25" s="40"/>
      <c r="C25" s="36"/>
      <c r="D25" s="44"/>
      <c r="E25" s="19"/>
      <c r="F25" s="48"/>
      <c r="G25" s="20"/>
    </row>
    <row r="26" spans="1:15" x14ac:dyDescent="0.25">
      <c r="A26" s="8" t="str">
        <f>IF(ISBLANK(B26),"",_xlfn.ISOWEEKNUM('Journal de travail'!$B26))</f>
        <v/>
      </c>
      <c r="B26" s="39"/>
      <c r="C26" s="35"/>
      <c r="D26" s="43"/>
      <c r="F26" s="48"/>
      <c r="G26" s="17"/>
    </row>
    <row r="27" spans="1:15" x14ac:dyDescent="0.25">
      <c r="A27" s="18" t="str">
        <f>IF(ISBLANK(B27),"",_xlfn.ISOWEEKNUM('Journal de travail'!$B27))</f>
        <v/>
      </c>
      <c r="B27" s="40"/>
      <c r="C27" s="36"/>
      <c r="D27" s="44"/>
      <c r="E27" s="19"/>
      <c r="F27" s="48"/>
      <c r="G27" s="20"/>
    </row>
    <row r="28" spans="1:15" x14ac:dyDescent="0.25">
      <c r="A28" s="8" t="str">
        <f>IF(ISBLANK(B28),"",_xlfn.ISOWEEKNUM('Journal de travail'!$B28))</f>
        <v/>
      </c>
      <c r="B28" s="39"/>
      <c r="C28" s="35"/>
      <c r="D28" s="43"/>
      <c r="F28" s="47"/>
      <c r="G28" s="17"/>
    </row>
    <row r="29" spans="1:15" x14ac:dyDescent="0.25">
      <c r="A29" s="18" t="str">
        <f>IF(ISBLANK(B29),"",_xlfn.ISOWEEKNUM('Journal de travail'!$B29))</f>
        <v/>
      </c>
      <c r="B29" s="40"/>
      <c r="C29" s="36"/>
      <c r="D29" s="44"/>
      <c r="E29" s="19"/>
      <c r="F29" s="47"/>
      <c r="G29" s="20"/>
    </row>
    <row r="30" spans="1:15" x14ac:dyDescent="0.25">
      <c r="A30" s="8" t="str">
        <f>IF(ISBLANK(B30),"",_xlfn.ISOWEEKNUM('Journal de travail'!$B30))</f>
        <v/>
      </c>
      <c r="B30" s="39"/>
      <c r="C30" s="35"/>
      <c r="D30" s="43"/>
      <c r="F30" s="48"/>
      <c r="G30" s="17"/>
    </row>
    <row r="31" spans="1:15" x14ac:dyDescent="0.25">
      <c r="A31" s="18" t="str">
        <f>IF(ISBLANK(B31),"",_xlfn.ISOWEEKNUM('Journal de travail'!$B31))</f>
        <v/>
      </c>
      <c r="B31" s="40"/>
      <c r="C31" s="36"/>
      <c r="D31" s="44"/>
      <c r="E31" s="19"/>
      <c r="F31" s="47"/>
      <c r="G31" s="20"/>
    </row>
    <row r="32" spans="1:15" x14ac:dyDescent="0.25">
      <c r="A32" s="8" t="str">
        <f>IF(ISBLANK(B32),"",_xlfn.ISOWEEKNUM('Journal de travail'!$B32))</f>
        <v/>
      </c>
      <c r="B32" s="39"/>
      <c r="C32" s="35"/>
      <c r="D32" s="43"/>
      <c r="F32" s="48"/>
      <c r="G32" s="17"/>
    </row>
    <row r="33" spans="1:7" x14ac:dyDescent="0.25">
      <c r="A33" s="18" t="str">
        <f>IF(ISBLANK(B33),"",_xlfn.ISOWEEKNUM('Journal de travail'!$B33))</f>
        <v/>
      </c>
      <c r="B33" s="40"/>
      <c r="C33" s="36"/>
      <c r="D33" s="44"/>
      <c r="E33" s="19"/>
      <c r="F33" s="47"/>
      <c r="G33" s="20"/>
    </row>
    <row r="34" spans="1:7" x14ac:dyDescent="0.25">
      <c r="A34" s="8" t="str">
        <f>IF(ISBLANK(B34),"",_xlfn.ISOWEEKNUM('Journal de travail'!$B34))</f>
        <v/>
      </c>
      <c r="B34" s="39"/>
      <c r="C34" s="35"/>
      <c r="D34" s="43"/>
      <c r="F34" s="47"/>
      <c r="G34" s="17"/>
    </row>
    <row r="35" spans="1:7" x14ac:dyDescent="0.25">
      <c r="A35" s="18" t="str">
        <f>IF(ISBLANK(B35),"",_xlfn.ISOWEEKNUM('Journal de travail'!$B35))</f>
        <v/>
      </c>
      <c r="B35" s="40"/>
      <c r="C35" s="36"/>
      <c r="D35" s="44"/>
      <c r="E35" s="19"/>
      <c r="F35" s="48"/>
      <c r="G35" s="20"/>
    </row>
    <row r="36" spans="1:7" x14ac:dyDescent="0.25">
      <c r="A36" s="8" t="str">
        <f>IF(ISBLANK(B36),"",_xlfn.ISOWEEKNUM('Journal de travail'!$B36))</f>
        <v/>
      </c>
      <c r="B36" s="39"/>
      <c r="C36" s="35"/>
      <c r="D36" s="43"/>
      <c r="F36" s="47"/>
      <c r="G36" s="17"/>
    </row>
    <row r="37" spans="1:7" x14ac:dyDescent="0.25">
      <c r="A37" s="18" t="str">
        <f>IF(ISBLANK(B37),"",_xlfn.ISOWEEKNUM('Journal de travail'!$B37))</f>
        <v/>
      </c>
      <c r="B37" s="40"/>
      <c r="C37" s="36"/>
      <c r="D37" s="44"/>
      <c r="E37" s="19"/>
      <c r="F37" s="47"/>
      <c r="G37" s="20"/>
    </row>
    <row r="38" spans="1:7" x14ac:dyDescent="0.25">
      <c r="A38" s="8" t="str">
        <f>IF(ISBLANK(B38),"",_xlfn.ISOWEEKNUM('Journal de travail'!$B38))</f>
        <v/>
      </c>
      <c r="B38" s="39"/>
      <c r="C38" s="35"/>
      <c r="D38" s="43"/>
      <c r="F38" s="47"/>
      <c r="G38" s="17"/>
    </row>
    <row r="39" spans="1:7" x14ac:dyDescent="0.25">
      <c r="A39" s="18" t="str">
        <f>IF(ISBLANK(B39),"",_xlfn.ISOWEEKNUM('Journal de travail'!$B39))</f>
        <v/>
      </c>
      <c r="B39" s="40"/>
      <c r="C39" s="36"/>
      <c r="D39" s="44"/>
      <c r="E39" s="19"/>
      <c r="F39" s="47"/>
      <c r="G39" s="20"/>
    </row>
    <row r="40" spans="1:7" x14ac:dyDescent="0.25">
      <c r="A40" s="8" t="str">
        <f>IF(ISBLANK(B40),"",_xlfn.ISOWEEKNUM('Journal de travail'!$B40))</f>
        <v/>
      </c>
      <c r="B40" s="39"/>
      <c r="C40" s="35"/>
      <c r="D40" s="43"/>
      <c r="F40" s="47"/>
      <c r="G40" s="17"/>
    </row>
    <row r="41" spans="1:7" x14ac:dyDescent="0.25">
      <c r="A41" s="18" t="str">
        <f>IF(ISBLANK(B41),"",_xlfn.ISOWEEKNUM('Journal de travail'!$B41))</f>
        <v/>
      </c>
      <c r="B41" s="40"/>
      <c r="C41" s="36"/>
      <c r="D41" s="44"/>
      <c r="E41" s="19"/>
      <c r="F41" s="47"/>
      <c r="G41" s="20"/>
    </row>
    <row r="42" spans="1:7" x14ac:dyDescent="0.25">
      <c r="A42" s="8" t="str">
        <f>IF(ISBLANK(B42),"",_xlfn.ISOWEEKNUM('Journal de travail'!$B42))</f>
        <v/>
      </c>
      <c r="B42" s="39"/>
      <c r="C42" s="35"/>
      <c r="D42" s="43"/>
      <c r="F42" s="47"/>
      <c r="G42" s="17"/>
    </row>
    <row r="43" spans="1:7" x14ac:dyDescent="0.25">
      <c r="A43" s="18" t="str">
        <f>IF(ISBLANK(B43),"",_xlfn.ISOWEEKNUM('Journal de travail'!$B43))</f>
        <v/>
      </c>
      <c r="B43" s="40"/>
      <c r="C43" s="36"/>
      <c r="D43" s="44"/>
      <c r="E43" s="19"/>
      <c r="F43" s="47"/>
      <c r="G43" s="20"/>
    </row>
    <row r="44" spans="1:7" x14ac:dyDescent="0.25">
      <c r="A44" s="8" t="str">
        <f>IF(ISBLANK(B44),"",_xlfn.ISOWEEKNUM('Journal de travail'!$B44))</f>
        <v/>
      </c>
      <c r="B44" s="39"/>
      <c r="C44" s="35"/>
      <c r="D44" s="43"/>
      <c r="F44" s="47"/>
      <c r="G44" s="17"/>
    </row>
    <row r="45" spans="1:7" x14ac:dyDescent="0.25">
      <c r="A45" s="18" t="str">
        <f>IF(ISBLANK(B45),"",_xlfn.ISOWEEKNUM('Journal de travail'!$B45))</f>
        <v/>
      </c>
      <c r="B45" s="40"/>
      <c r="C45" s="36"/>
      <c r="D45" s="44"/>
      <c r="E45" s="19"/>
      <c r="F45" s="47"/>
      <c r="G45" s="20"/>
    </row>
    <row r="46" spans="1:7" x14ac:dyDescent="0.25">
      <c r="A46" s="8" t="str">
        <f>IF(ISBLANK(B46),"",_xlfn.ISOWEEKNUM('Journal de travail'!$B46))</f>
        <v/>
      </c>
      <c r="B46" s="39"/>
      <c r="C46" s="35"/>
      <c r="D46" s="43"/>
      <c r="F46" s="47"/>
      <c r="G46" s="17"/>
    </row>
    <row r="47" spans="1:7" x14ac:dyDescent="0.25">
      <c r="A47" s="18" t="str">
        <f>IF(ISBLANK(B47),"",_xlfn.ISOWEEKNUM('Journal de travail'!$B47))</f>
        <v/>
      </c>
      <c r="B47" s="40"/>
      <c r="C47" s="36"/>
      <c r="D47" s="44"/>
      <c r="E47" s="19"/>
      <c r="F47" s="47"/>
      <c r="G47" s="20"/>
    </row>
    <row r="48" spans="1:7" x14ac:dyDescent="0.25">
      <c r="A48" s="8" t="str">
        <f>IF(ISBLANK(B48),"",_xlfn.ISOWEEKNUM('Journal de travail'!$B48))</f>
        <v/>
      </c>
      <c r="B48" s="39"/>
      <c r="C48" s="35"/>
      <c r="D48" s="43"/>
      <c r="F48" s="47"/>
      <c r="G48" s="17"/>
    </row>
    <row r="49" spans="1:7" x14ac:dyDescent="0.25">
      <c r="A49" s="18" t="str">
        <f>IF(ISBLANK(B49),"",_xlfn.ISOWEEKNUM('Journal de travail'!$B49))</f>
        <v/>
      </c>
      <c r="B49" s="40"/>
      <c r="C49" s="36"/>
      <c r="D49" s="44"/>
      <c r="E49" s="19"/>
      <c r="F49" s="47"/>
      <c r="G49" s="20"/>
    </row>
    <row r="50" spans="1:7" x14ac:dyDescent="0.25">
      <c r="A50" s="8" t="str">
        <f>IF(ISBLANK(B50),"",_xlfn.ISOWEEKNUM('Journal de travail'!$B50))</f>
        <v/>
      </c>
      <c r="B50" s="39"/>
      <c r="C50" s="35"/>
      <c r="D50" s="43"/>
      <c r="F50" s="47"/>
      <c r="G50" s="17"/>
    </row>
    <row r="51" spans="1:7" x14ac:dyDescent="0.25">
      <c r="A51" s="18" t="str">
        <f>IF(ISBLANK(B51),"",_xlfn.ISOWEEKNUM('Journal de travail'!$B51))</f>
        <v/>
      </c>
      <c r="B51" s="40"/>
      <c r="C51" s="36"/>
      <c r="D51" s="44"/>
      <c r="E51" s="19"/>
      <c r="F51" s="47"/>
      <c r="G51" s="20"/>
    </row>
    <row r="52" spans="1:7" x14ac:dyDescent="0.25">
      <c r="A52" s="8" t="str">
        <f>IF(ISBLANK(B52),"",_xlfn.ISOWEEKNUM('Journal de travail'!$B52))</f>
        <v/>
      </c>
      <c r="B52" s="39"/>
      <c r="C52" s="35"/>
      <c r="D52" s="43"/>
      <c r="F52" s="47"/>
      <c r="G52" s="17"/>
    </row>
    <row r="53" spans="1:7" x14ac:dyDescent="0.25">
      <c r="A53" s="18" t="str">
        <f>IF(ISBLANK(B53),"",_xlfn.ISOWEEKNUM('Journal de travail'!$B53))</f>
        <v/>
      </c>
      <c r="B53" s="40"/>
      <c r="C53" s="36"/>
      <c r="D53" s="44"/>
      <c r="E53" s="19"/>
      <c r="F53" s="47"/>
      <c r="G53" s="20"/>
    </row>
    <row r="54" spans="1:7" x14ac:dyDescent="0.25">
      <c r="A54" s="8" t="str">
        <f>IF(ISBLANK(B54),"",_xlfn.ISOWEEKNUM('Journal de travail'!$B54))</f>
        <v/>
      </c>
      <c r="B54" s="39"/>
      <c r="C54" s="35"/>
      <c r="D54" s="43"/>
      <c r="F54" s="47"/>
      <c r="G54" s="17"/>
    </row>
    <row r="55" spans="1:7" x14ac:dyDescent="0.25">
      <c r="A55" s="18" t="str">
        <f>IF(ISBLANK(B55),"",_xlfn.ISOWEEKNUM('Journal de travail'!$B55))</f>
        <v/>
      </c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3">
      <c r="A5">
        <f>SUMIF('Journal de travail'!$E$7:$E$532,Analyse!C5,'Journal de travail'!$C$7:$C$532)*60</f>
        <v>180</v>
      </c>
      <c r="B5">
        <f>SUMIF('Journal de travail'!$E$7:$E$532,Analyse!C5,'Journal de travail'!$D$7:$D$532)</f>
        <v>30</v>
      </c>
      <c r="C5" s="53" t="str">
        <f>'Journal de travail'!M9</f>
        <v>Développement</v>
      </c>
      <c r="D5" s="45">
        <f t="shared" ref="D5:D11" si="0">(A5+B5)/1440</f>
        <v>0.14583333333333334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30</v>
      </c>
      <c r="C10" s="49" t="str">
        <f>'Journal de travail'!M14</f>
        <v>Design</v>
      </c>
      <c r="D10" s="45">
        <f t="shared" si="0"/>
        <v>2.0833333333333332E-2</v>
      </c>
    </row>
    <row r="11" spans="1:4" x14ac:dyDescent="0.3">
      <c r="B11">
        <f>SUMIF('Journal de travail'!$E$7:$E$532,Analyse!C11,'Journal de travail'!$D$7:$D$532)</f>
        <v>50</v>
      </c>
      <c r="C11" s="51" t="str">
        <f>'Journal de travail'!M15</f>
        <v>Autre</v>
      </c>
      <c r="D11" s="45">
        <f t="shared" si="0"/>
        <v>3.4722222222222224E-2</v>
      </c>
    </row>
    <row r="12" spans="1:4" x14ac:dyDescent="0.3">
      <c r="C12" s="26" t="s">
        <v>23</v>
      </c>
      <c r="D12" s="46">
        <f>SUM(D4:D11)</f>
        <v>0.2013888888888889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Cyril Constant Napoleone</cp:lastModifiedBy>
  <cp:revision/>
  <dcterms:created xsi:type="dcterms:W3CDTF">2023-11-21T20:00:34Z</dcterms:created>
  <dcterms:modified xsi:type="dcterms:W3CDTF">2024-04-22T13:45:44Z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