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63blc\Documents\GitHub\P_App\docs\"/>
    </mc:Choice>
  </mc:AlternateContent>
  <xr:revisionPtr revIDLastSave="0" documentId="13_ncr:1_{B72C47CA-785B-4C2F-895F-E8BF2186E156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<sst xmlns="http://schemas.openxmlformats.org/spreadsheetml/2006/main" count="39" uniqueCount="34">
  <si>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</si>
  <si>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</si>
  <si>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</si>
  <si>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</si>
  <si>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</si>
  <si>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</si>
  <si>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</si>
  <si>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</si>
  <si>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</si>
  <si>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</si>
  <si>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</si>
  <si>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</si>
  <si>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</si>
  <si>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</si>
  <si>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</si>
  <si>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</si>
  <si>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</si>
  <si>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</si>
  <si>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</si>
  <si>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</si>
  <si>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</si>
  <si>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</si>
  <si>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</si>
  <si>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</si>
  <si>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</si>
  <si>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</si>
  <si>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</si>
  <si>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</si>
  <si>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</si>
  <si>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Napoleone Cyril</t>
  </si>
  <si>
    <t>Maquette de l'application (FIGMA)</t>
  </si>
  <si>
    <t>Absent car rendez-vous au SAN</t>
  </si>
  <si>
    <t>Intro à la séquence d'aujourd'hui</t>
  </si>
  <si>
    <t>Fin de la maquette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</si>
</sst>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2.0833333333333332E-2</c:v>
                </c:pt>
                <c:pt idx="7">
                  <c:v>3.4722222222222224E-2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4" sqref="F14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5 heurs 20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240</v>
      </c>
      <c r="D4" s="25">
        <f>SUBTOTAL(9,$D$7:$D$531)</f>
        <v>80</v>
      </c>
      <c r="E4" s="52">
        <f>SUM(C4:D4)</f>
        <v>320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26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30</v>
      </c>
      <c r="E8" t="s">
        <v>24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>
        <f>IF(ISBLANK(B9),"",_xlfn.ISOWEEKNUM('Journal de travail'!$B9))</f>
        <v>12</v>
      </c>
      <c r="B9" s="40">
        <v>45369</v>
      </c>
      <c r="C9" s="36">
        <v>1</v>
      </c>
      <c r="D9" s="44"/>
      <c r="E9" s="19" t="s">
        <v>25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39">
        <v>45376</v>
      </c>
      <c r="C10" s="35"/>
      <c r="D10" s="43">
        <v>20</v>
      </c>
      <c r="E10" t="s">
        <v>25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>
        <f>IF(ISBLANK(B11),"",_xlfn.ISOWEEKNUM('Journal de travail'!$B11))</f>
        <v>13</v>
      </c>
      <c r="B11" s="40">
        <v>45376</v>
      </c>
      <c r="C11" s="36">
        <v>2</v>
      </c>
      <c r="D11" s="44"/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39"/>
      <c r="C12" s="39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 t="str">
        <f>IF(ISBLANK(B15),"",_xlfn.ISOWEEKNUM('Journal de travail'!$B15))</f>
        <v/>
      </c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39"/>
      <c r="C16" s="35"/>
      <c r="D16" s="43"/>
      <c r="F16" s="48"/>
      <c r="G16" s="17"/>
      <c r="O16">
        <v>40</v>
      </c>
    </row>
    <row r="17" spans="1:15" x14ac:dyDescent="0.25">
      <c r="A17" s="18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A18" s="8" t="str">
        <f>IF(ISBLANK(B18),"",_xlfn.ISOWEEKNUM('Journal de travail'!$B18))</f>
        <v/>
      </c>
      <c r="B18" s="39"/>
      <c r="C18" s="35"/>
      <c r="D18" s="43"/>
      <c r="F18" s="48"/>
      <c r="G18" s="17"/>
      <c r="O18">
        <v>50</v>
      </c>
    </row>
    <row r="19" spans="1:15" x14ac:dyDescent="0.25">
      <c r="A19" s="18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11 C13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30</v>
      </c>
      <c r="C10" s="49" t="str">
        <f>'Journal de travail'!M14</f>
        <v>Design</v>
      </c>
      <c r="D10" s="45">
        <f t="shared" si="0"/>
        <v>2.0833333333333332E-2</v>
      </c>
    </row>
    <row r="11" spans="1:4" x14ac:dyDescent="0.3">
      <c r="B11">
        <f>SUMIF('Journal de travail'!$E$7:$E$532,Analyse!C11,'Journal de travail'!$D$7:$D$532)</f>
        <v>50</v>
      </c>
      <c r="C11" s="51" t="str">
        <f>'Journal de travail'!M15</f>
        <v>Autre</v>
      </c>
      <c r="D11" s="45">
        <f t="shared" si="0"/>
        <v>3.4722222222222224E-2</v>
      </c>
    </row>
    <row r="12" spans="1:4" x14ac:dyDescent="0.3">
      <c r="C12" s="26" t="s">
        <v>23</v>
      </c>
      <c r="D12" s="46">
        <f>SUM(D4:D11)</f>
        <v>5.5555555555555552E-2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2024-03-25T14:42:10Z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