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onta\git-CVC\Skema\git-iscri\"/>
    </mc:Choice>
  </mc:AlternateContent>
  <xr:revisionPtr revIDLastSave="0" documentId="13_ncr:1_{6D82547D-8734-4B97-BE20-0F799CD655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9" i="1" l="1"/>
  <c r="AN49" i="1"/>
  <c r="AL49" i="1"/>
  <c r="AM24" i="1"/>
  <c r="AN24" i="1"/>
  <c r="AL24" i="1"/>
  <c r="AK24" i="1"/>
  <c r="AB29" i="1"/>
  <c r="AC29" i="1"/>
  <c r="AA29" i="1"/>
  <c r="AB13" i="1"/>
  <c r="AC13" i="1"/>
  <c r="AA13" i="1"/>
  <c r="Z13" i="1"/>
  <c r="Q64" i="1"/>
  <c r="R64" i="1"/>
  <c r="P64" i="1"/>
  <c r="K31" i="1"/>
  <c r="L31" i="1"/>
  <c r="M31" i="1"/>
  <c r="N31" i="1"/>
  <c r="O31" i="1"/>
  <c r="P31" i="1"/>
  <c r="Q31" i="1"/>
  <c r="R31" i="1"/>
  <c r="J31" i="1"/>
  <c r="AK49" i="1"/>
  <c r="AJ49" i="1"/>
  <c r="AJ50" i="1" s="1"/>
  <c r="AI49" i="1"/>
  <c r="AH49" i="1"/>
  <c r="AH50" i="1" s="1"/>
  <c r="AG49" i="1"/>
  <c r="AF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J24" i="1"/>
  <c r="AI24" i="1"/>
  <c r="AH24" i="1"/>
  <c r="AG24" i="1"/>
  <c r="AF24" i="1"/>
  <c r="AF25" i="1" s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17" i="1"/>
  <c r="AM17" i="1"/>
  <c r="AL17" i="1"/>
  <c r="AN16" i="1"/>
  <c r="AM16" i="1"/>
  <c r="AL16" i="1"/>
  <c r="AN15" i="1"/>
  <c r="AM15" i="1"/>
  <c r="AL15" i="1"/>
  <c r="AN14" i="1"/>
  <c r="AM14" i="1"/>
  <c r="AL14" i="1"/>
  <c r="AN13" i="1"/>
  <c r="AM13" i="1"/>
  <c r="AL13" i="1"/>
  <c r="AN12" i="1"/>
  <c r="AM12" i="1"/>
  <c r="AL12" i="1"/>
  <c r="AN11" i="1"/>
  <c r="AM11" i="1"/>
  <c r="AL11" i="1"/>
  <c r="AN10" i="1"/>
  <c r="AM10" i="1"/>
  <c r="AL10" i="1"/>
  <c r="AN9" i="1"/>
  <c r="AM9" i="1"/>
  <c r="AL9" i="1"/>
  <c r="AN8" i="1"/>
  <c r="AM8" i="1"/>
  <c r="AL8" i="1"/>
  <c r="AN7" i="1"/>
  <c r="AM7" i="1"/>
  <c r="AL7" i="1"/>
  <c r="AN6" i="1"/>
  <c r="AM6" i="1"/>
  <c r="AL6" i="1"/>
  <c r="AN5" i="1"/>
  <c r="AM5" i="1"/>
  <c r="AL5" i="1"/>
  <c r="AN4" i="1"/>
  <c r="AM4" i="1"/>
  <c r="AL4" i="1"/>
  <c r="AN3" i="1"/>
  <c r="AM3" i="1"/>
  <c r="AL3" i="1"/>
  <c r="AC28" i="1"/>
  <c r="AB28" i="1"/>
  <c r="AA28" i="1"/>
  <c r="AC27" i="1"/>
  <c r="AB27" i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Y13" i="1"/>
  <c r="X13" i="1"/>
  <c r="W13" i="1"/>
  <c r="W14" i="1" s="1"/>
  <c r="V13" i="1"/>
  <c r="U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C7" i="1"/>
  <c r="AB7" i="1"/>
  <c r="AA7" i="1"/>
  <c r="AC6" i="1"/>
  <c r="AB6" i="1"/>
  <c r="AA6" i="1"/>
  <c r="AC5" i="1"/>
  <c r="AB5" i="1"/>
  <c r="AA5" i="1"/>
  <c r="AC4" i="1"/>
  <c r="AB4" i="1"/>
  <c r="AA4" i="1"/>
  <c r="AC3" i="1"/>
  <c r="AB3" i="1"/>
  <c r="AA3" i="1"/>
  <c r="P63" i="1"/>
  <c r="R63" i="1"/>
  <c r="Q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" i="1"/>
  <c r="D5" i="1"/>
  <c r="D6" i="1"/>
  <c r="D7" i="1"/>
  <c r="D8" i="1"/>
  <c r="D9" i="1"/>
  <c r="D10" i="1"/>
  <c r="D11" i="1"/>
  <c r="D12" i="1"/>
  <c r="D13" i="1"/>
  <c r="D14" i="1"/>
  <c r="D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AF50" i="1" l="1"/>
  <c r="Y14" i="1"/>
  <c r="AH25" i="1"/>
  <c r="J32" i="1"/>
  <c r="AJ25" i="1"/>
  <c r="N32" i="1"/>
  <c r="L32" i="1"/>
  <c r="U14" i="1"/>
</calcChain>
</file>

<file path=xl/sharedStrings.xml><?xml version="1.0" encoding="utf-8"?>
<sst xmlns="http://schemas.openxmlformats.org/spreadsheetml/2006/main" count="51" uniqueCount="20">
  <si>
    <t>Y</t>
  </si>
  <si>
    <t>M</t>
  </si>
  <si>
    <t>USA</t>
  </si>
  <si>
    <t>CHN</t>
  </si>
  <si>
    <t>RISKm</t>
  </si>
  <si>
    <t>ISCRIm</t>
  </si>
  <si>
    <t>Event</t>
  </si>
  <si>
    <t>SumNumArticles</t>
  </si>
  <si>
    <t>AvgNumArticles</t>
  </si>
  <si>
    <t>Juillet sans filtre file</t>
  </si>
  <si>
    <t>Avec filtre file</t>
  </si>
  <si>
    <t>Moyenne</t>
  </si>
  <si>
    <t>Events</t>
  </si>
  <si>
    <t>AvgArticle</t>
  </si>
  <si>
    <t>SumArticle</t>
  </si>
  <si>
    <t>Fevrier sans filtre file</t>
  </si>
  <si>
    <t>Mars sans filtre file</t>
  </si>
  <si>
    <t>Avec filtre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</si>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</sst>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1" applyNumberFormat="1" applyFont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4"/>
  <sheetViews>
    <sheetView tabSelected="1" workbookViewId="0">
      <selection activeCell="E2" sqref="E2"/>
    </sheetView>
  </sheetViews>
  <sheetFormatPr baseColWidth="10" defaultColWidth="8.88671875" defaultRowHeight="14.4" x14ac:dyDescent="0.3"/>
  <cols>
    <col min="6" max="6" width="13.77734375" bestFit="1" customWidth="1"/>
    <col min="7" max="7" width="14.33203125" bestFit="1" customWidth="1"/>
    <col min="9" max="9" width="17.109375" bestFit="1" customWidth="1"/>
    <col min="16" max="16" width="7.77734375" customWidth="1"/>
    <col min="17" max="17" width="12.6640625" customWidth="1"/>
    <col min="20" max="20" width="17.109375" bestFit="1" customWidth="1"/>
    <col min="27" max="27" width="7.77734375" customWidth="1"/>
    <col min="28" max="28" width="12.6640625" customWidth="1"/>
    <col min="31" max="31" width="16.5546875" bestFit="1" customWidth="1"/>
  </cols>
  <sheetData>
    <row r="1" spans="1:40" x14ac:dyDescent="0.3">
      <c r="A1" t="s">
        <v>2</v>
      </c>
      <c r="B1" t="s">
        <v>3</v>
      </c>
      <c r="E1" t="s">
        <v>18</v>
      </c>
      <c r="I1" t="s">
        <v>19</v>
      </c>
    </row>
    <row r="2" spans="1:40" x14ac:dyDescent="0.3">
      <c r="A2" t="s">
        <v>0</v>
      </c>
      <c r="B2" t="s">
        <v>1</v>
      </c>
      <c r="C2" t="s">
        <v>5</v>
      </c>
      <c r="D2" t="s">
        <v>4</v>
      </c>
      <c r="E2" t="s">
        <v>6</v>
      </c>
      <c r="F2" t="s">
        <v>8</v>
      </c>
      <c r="G2" t="s">
        <v>7</v>
      </c>
      <c r="I2" t="s">
        <v>9</v>
      </c>
      <c r="J2" t="s">
        <v>12</v>
      </c>
      <c r="L2" t="s">
        <v>14</v>
      </c>
      <c r="N2" t="s">
        <v>13</v>
      </c>
      <c r="P2" t="s">
        <v>12</v>
      </c>
      <c r="Q2" t="s">
        <v>14</v>
      </c>
      <c r="R2" t="s">
        <v>13</v>
      </c>
      <c r="T2" t="s">
        <v>15</v>
      </c>
      <c r="U2" t="s">
        <v>12</v>
      </c>
      <c r="W2" t="s">
        <v>14</v>
      </c>
      <c r="Y2" t="s">
        <v>13</v>
      </c>
      <c r="AA2" t="s">
        <v>12</v>
      </c>
      <c r="AB2" t="s">
        <v>14</v>
      </c>
      <c r="AC2" t="s">
        <v>13</v>
      </c>
      <c r="AE2" t="s">
        <v>16</v>
      </c>
      <c r="AF2" t="s">
        <v>12</v>
      </c>
      <c r="AH2" t="s">
        <v>14</v>
      </c>
      <c r="AJ2" t="s">
        <v>13</v>
      </c>
      <c r="AL2" t="s">
        <v>12</v>
      </c>
      <c r="AM2" t="s">
        <v>14</v>
      </c>
      <c r="AN2" t="s">
        <v>13</v>
      </c>
    </row>
    <row r="3" spans="1:40" x14ac:dyDescent="0.3">
      <c r="A3">
        <v>2015</v>
      </c>
      <c r="B3">
        <v>1</v>
      </c>
      <c r="C3">
        <v>1.57</v>
      </c>
      <c r="I3" s="2">
        <v>42186</v>
      </c>
      <c r="J3">
        <v>1</v>
      </c>
      <c r="K3">
        <v>13</v>
      </c>
      <c r="L3">
        <v>10</v>
      </c>
      <c r="M3">
        <v>75</v>
      </c>
      <c r="N3">
        <v>10</v>
      </c>
      <c r="O3">
        <v>5.7692307692307603</v>
      </c>
      <c r="P3">
        <f>J3/K3</f>
        <v>7.6923076923076927E-2</v>
      </c>
      <c r="Q3" s="3">
        <f>L3/M3</f>
        <v>0.13333333333333333</v>
      </c>
      <c r="R3">
        <f>N3/O3</f>
        <v>1.7333333333333361</v>
      </c>
      <c r="T3" s="2">
        <v>42053</v>
      </c>
      <c r="U3">
        <v>6</v>
      </c>
      <c r="V3">
        <v>20</v>
      </c>
      <c r="W3">
        <v>95</v>
      </c>
      <c r="X3">
        <v>169</v>
      </c>
      <c r="Y3">
        <v>15.8333333333333</v>
      </c>
      <c r="Z3">
        <v>8.4499999999999993</v>
      </c>
      <c r="AA3">
        <f>U3/V3</f>
        <v>0.3</v>
      </c>
      <c r="AB3" s="3">
        <f>W3/X3</f>
        <v>0.56213017751479288</v>
      </c>
      <c r="AC3">
        <f>Y3/Z3</f>
        <v>1.8737672583826392</v>
      </c>
      <c r="AE3" s="2">
        <v>42064</v>
      </c>
      <c r="AF3">
        <v>2</v>
      </c>
      <c r="AG3">
        <v>11</v>
      </c>
      <c r="AH3">
        <v>12</v>
      </c>
      <c r="AI3">
        <v>83</v>
      </c>
      <c r="AJ3">
        <v>6</v>
      </c>
      <c r="AK3">
        <v>7.5454545454545396</v>
      </c>
      <c r="AL3">
        <f>AF3/AG3</f>
        <v>0.18181818181818182</v>
      </c>
      <c r="AM3" s="3">
        <f>AH3/AI3</f>
        <v>0.14457831325301204</v>
      </c>
      <c r="AN3">
        <f>AJ3/AK3</f>
        <v>0.79518072289156683</v>
      </c>
    </row>
    <row r="4" spans="1:40" x14ac:dyDescent="0.3">
      <c r="A4">
        <v>2015</v>
      </c>
      <c r="B4">
        <f>B3+1</f>
        <v>2</v>
      </c>
      <c r="C4">
        <v>1.56</v>
      </c>
      <c r="D4" s="1">
        <f>C4-0.9*C3</f>
        <v>0.14700000000000002</v>
      </c>
      <c r="E4">
        <v>0.01</v>
      </c>
      <c r="F4">
        <v>0.03</v>
      </c>
      <c r="G4">
        <v>0.01</v>
      </c>
      <c r="I4" s="2">
        <v>42187</v>
      </c>
      <c r="J4">
        <v>4</v>
      </c>
      <c r="K4">
        <v>10</v>
      </c>
      <c r="L4">
        <v>26</v>
      </c>
      <c r="M4">
        <v>65</v>
      </c>
      <c r="N4">
        <v>6.5</v>
      </c>
      <c r="O4">
        <v>6.5</v>
      </c>
      <c r="P4">
        <f t="shared" ref="P4:P30" si="0">J4/K4</f>
        <v>0.4</v>
      </c>
      <c r="Q4" s="3">
        <f t="shared" ref="Q4:Q30" si="1">L4/M4</f>
        <v>0.4</v>
      </c>
      <c r="R4">
        <f t="shared" ref="R4:R30" si="2">N4/O4</f>
        <v>1</v>
      </c>
      <c r="T4" s="2">
        <v>42054</v>
      </c>
      <c r="U4">
        <v>2</v>
      </c>
      <c r="V4">
        <v>13</v>
      </c>
      <c r="W4">
        <v>12</v>
      </c>
      <c r="X4">
        <v>162</v>
      </c>
      <c r="Y4">
        <v>6</v>
      </c>
      <c r="Z4">
        <v>12.4615384615384</v>
      </c>
      <c r="AA4">
        <f t="shared" ref="AA4:AA12" si="3">U4/V4</f>
        <v>0.15384615384615385</v>
      </c>
      <c r="AB4" s="3">
        <f t="shared" ref="AB4:AB12" si="4">W4/X4</f>
        <v>7.407407407407407E-2</v>
      </c>
      <c r="AC4">
        <f t="shared" ref="AC4:AC12" si="5">Y4/Z4</f>
        <v>0.4814814814814839</v>
      </c>
      <c r="AE4" s="2">
        <v>42065</v>
      </c>
      <c r="AF4">
        <v>5</v>
      </c>
      <c r="AG4">
        <v>17</v>
      </c>
      <c r="AH4">
        <v>222</v>
      </c>
      <c r="AI4">
        <v>318</v>
      </c>
      <c r="AJ4">
        <v>44.4</v>
      </c>
      <c r="AK4">
        <v>18.705882352941099</v>
      </c>
      <c r="AL4">
        <f t="shared" ref="AL4:AL23" si="6">AF4/AG4</f>
        <v>0.29411764705882354</v>
      </c>
      <c r="AM4" s="3">
        <f t="shared" ref="AM4:AM23" si="7">AH4/AI4</f>
        <v>0.69811320754716977</v>
      </c>
      <c r="AN4">
        <f t="shared" ref="AN4:AN23" si="8">AJ4/AK4</f>
        <v>2.3735849056603873</v>
      </c>
    </row>
    <row r="5" spans="1:40" x14ac:dyDescent="0.3">
      <c r="A5">
        <v>2015</v>
      </c>
      <c r="B5">
        <f t="shared" ref="B5:B14" si="9">B4+1</f>
        <v>3</v>
      </c>
      <c r="C5">
        <v>1.59</v>
      </c>
      <c r="D5" s="1">
        <f t="shared" ref="D5:D14" si="10">C5-0.9*C4</f>
        <v>0.18599999999999994</v>
      </c>
      <c r="F5">
        <v>7.0000000000000007E-2</v>
      </c>
      <c r="I5" s="2">
        <v>42188</v>
      </c>
      <c r="J5">
        <v>2</v>
      </c>
      <c r="K5">
        <v>9</v>
      </c>
      <c r="L5">
        <v>10</v>
      </c>
      <c r="M5">
        <v>80</v>
      </c>
      <c r="N5">
        <v>5</v>
      </c>
      <c r="O5">
        <v>8.8888888888888804</v>
      </c>
      <c r="P5">
        <f t="shared" si="0"/>
        <v>0.22222222222222221</v>
      </c>
      <c r="Q5" s="3">
        <f t="shared" si="1"/>
        <v>0.125</v>
      </c>
      <c r="R5">
        <f t="shared" si="2"/>
        <v>0.56250000000000056</v>
      </c>
      <c r="T5" s="2">
        <v>42055</v>
      </c>
      <c r="U5">
        <v>2</v>
      </c>
      <c r="V5">
        <v>12</v>
      </c>
      <c r="W5">
        <v>5</v>
      </c>
      <c r="X5">
        <v>93</v>
      </c>
      <c r="Y5">
        <v>2.5</v>
      </c>
      <c r="Z5">
        <v>7.75</v>
      </c>
      <c r="AA5">
        <f t="shared" si="3"/>
        <v>0.16666666666666666</v>
      </c>
      <c r="AB5" s="3">
        <f t="shared" si="4"/>
        <v>5.3763440860215055E-2</v>
      </c>
      <c r="AC5">
        <f t="shared" si="5"/>
        <v>0.32258064516129031</v>
      </c>
      <c r="AE5" s="2">
        <v>42066</v>
      </c>
      <c r="AF5">
        <v>7</v>
      </c>
      <c r="AG5">
        <v>32</v>
      </c>
      <c r="AH5">
        <v>407</v>
      </c>
      <c r="AI5">
        <v>862</v>
      </c>
      <c r="AJ5">
        <v>58.142857142857103</v>
      </c>
      <c r="AK5">
        <v>26.9375</v>
      </c>
      <c r="AL5">
        <f t="shared" si="6"/>
        <v>0.21875</v>
      </c>
      <c r="AM5" s="3">
        <f t="shared" si="7"/>
        <v>0.47215777262180975</v>
      </c>
      <c r="AN5">
        <f t="shared" si="8"/>
        <v>2.1584355319854147</v>
      </c>
    </row>
    <row r="6" spans="1:40" x14ac:dyDescent="0.3">
      <c r="A6">
        <v>2015</v>
      </c>
      <c r="B6">
        <f t="shared" si="9"/>
        <v>4</v>
      </c>
      <c r="C6">
        <v>1.62</v>
      </c>
      <c r="D6" s="1">
        <f t="shared" si="10"/>
        <v>0.18900000000000006</v>
      </c>
      <c r="I6" s="2">
        <v>42189</v>
      </c>
      <c r="J6">
        <v>8</v>
      </c>
      <c r="K6">
        <v>15</v>
      </c>
      <c r="L6">
        <v>185</v>
      </c>
      <c r="M6">
        <v>221</v>
      </c>
      <c r="N6">
        <v>23.125</v>
      </c>
      <c r="O6">
        <v>14.733333333333301</v>
      </c>
      <c r="P6">
        <f t="shared" si="0"/>
        <v>0.53333333333333333</v>
      </c>
      <c r="Q6" s="3">
        <f t="shared" si="1"/>
        <v>0.83710407239819007</v>
      </c>
      <c r="R6">
        <f t="shared" si="2"/>
        <v>1.5695701357466099</v>
      </c>
      <c r="T6" s="2">
        <v>42056</v>
      </c>
      <c r="U6">
        <v>1</v>
      </c>
      <c r="V6">
        <v>9</v>
      </c>
      <c r="W6">
        <v>3</v>
      </c>
      <c r="X6">
        <v>40</v>
      </c>
      <c r="Y6">
        <v>3</v>
      </c>
      <c r="Z6">
        <v>4.4444444444444402</v>
      </c>
      <c r="AA6">
        <f t="shared" si="3"/>
        <v>0.1111111111111111</v>
      </c>
      <c r="AB6" s="3">
        <f t="shared" si="4"/>
        <v>7.4999999999999997E-2</v>
      </c>
      <c r="AC6">
        <f t="shared" si="5"/>
        <v>0.6750000000000006</v>
      </c>
      <c r="AE6" s="2">
        <v>42067</v>
      </c>
      <c r="AF6">
        <v>9</v>
      </c>
      <c r="AG6">
        <v>16</v>
      </c>
      <c r="AH6">
        <v>67</v>
      </c>
      <c r="AI6">
        <v>186</v>
      </c>
      <c r="AJ6">
        <v>7.4444444444444402</v>
      </c>
      <c r="AK6">
        <v>11.625</v>
      </c>
      <c r="AL6">
        <f t="shared" si="6"/>
        <v>0.5625</v>
      </c>
      <c r="AM6" s="3">
        <f t="shared" si="7"/>
        <v>0.36021505376344087</v>
      </c>
      <c r="AN6">
        <f t="shared" si="8"/>
        <v>0.64038231780167232</v>
      </c>
    </row>
    <row r="7" spans="1:40" x14ac:dyDescent="0.3">
      <c r="A7">
        <v>2015</v>
      </c>
      <c r="B7">
        <f t="shared" si="9"/>
        <v>5</v>
      </c>
      <c r="C7">
        <v>1.65</v>
      </c>
      <c r="D7" s="1">
        <f t="shared" si="10"/>
        <v>0.19199999999999973</v>
      </c>
      <c r="I7" s="2">
        <v>42190</v>
      </c>
      <c r="J7">
        <v>31</v>
      </c>
      <c r="K7">
        <v>44</v>
      </c>
      <c r="L7">
        <v>1500</v>
      </c>
      <c r="M7">
        <v>1626</v>
      </c>
      <c r="N7">
        <v>48.387096774193502</v>
      </c>
      <c r="O7">
        <v>36.954545454545404</v>
      </c>
      <c r="P7">
        <f t="shared" si="0"/>
        <v>0.70454545454545459</v>
      </c>
      <c r="Q7" s="3">
        <f t="shared" si="1"/>
        <v>0.92250922509225097</v>
      </c>
      <c r="R7">
        <f t="shared" si="2"/>
        <v>1.309367932389002</v>
      </c>
      <c r="T7" s="2">
        <v>42057</v>
      </c>
      <c r="U7">
        <v>2</v>
      </c>
      <c r="V7">
        <v>4</v>
      </c>
      <c r="W7">
        <v>10</v>
      </c>
      <c r="X7">
        <v>23</v>
      </c>
      <c r="Y7">
        <v>5</v>
      </c>
      <c r="Z7">
        <v>5.75</v>
      </c>
      <c r="AA7">
        <f t="shared" si="3"/>
        <v>0.5</v>
      </c>
      <c r="AB7" s="3">
        <f t="shared" si="4"/>
        <v>0.43478260869565216</v>
      </c>
      <c r="AC7">
        <f t="shared" si="5"/>
        <v>0.86956521739130432</v>
      </c>
      <c r="AE7" s="2">
        <v>42068</v>
      </c>
      <c r="AF7">
        <v>7</v>
      </c>
      <c r="AG7">
        <v>15</v>
      </c>
      <c r="AH7">
        <v>55</v>
      </c>
      <c r="AI7">
        <v>113</v>
      </c>
      <c r="AJ7">
        <v>7.8571428571428497</v>
      </c>
      <c r="AK7">
        <v>7.5333333333333297</v>
      </c>
      <c r="AL7">
        <f t="shared" si="6"/>
        <v>0.46666666666666667</v>
      </c>
      <c r="AM7" s="3">
        <f t="shared" si="7"/>
        <v>0.48672566371681414</v>
      </c>
      <c r="AN7">
        <f t="shared" si="8"/>
        <v>1.0429835651074584</v>
      </c>
    </row>
    <row r="8" spans="1:40" x14ac:dyDescent="0.3">
      <c r="A8">
        <v>2015</v>
      </c>
      <c r="B8">
        <f t="shared" si="9"/>
        <v>6</v>
      </c>
      <c r="C8" s="1">
        <v>1.7</v>
      </c>
      <c r="D8" s="1">
        <f t="shared" si="10"/>
        <v>0.21500000000000008</v>
      </c>
      <c r="I8" s="2">
        <v>42191</v>
      </c>
      <c r="J8">
        <v>16</v>
      </c>
      <c r="K8">
        <v>35</v>
      </c>
      <c r="L8">
        <v>455</v>
      </c>
      <c r="M8">
        <v>588</v>
      </c>
      <c r="N8">
        <v>28.4375</v>
      </c>
      <c r="O8">
        <v>16.8</v>
      </c>
      <c r="P8">
        <f t="shared" si="0"/>
        <v>0.45714285714285713</v>
      </c>
      <c r="Q8" s="3">
        <f t="shared" si="1"/>
        <v>0.77380952380952384</v>
      </c>
      <c r="R8">
        <f t="shared" si="2"/>
        <v>1.6927083333333333</v>
      </c>
      <c r="T8" s="2">
        <v>42059</v>
      </c>
      <c r="U8">
        <v>2</v>
      </c>
      <c r="V8">
        <v>33</v>
      </c>
      <c r="W8">
        <v>10</v>
      </c>
      <c r="X8">
        <v>942</v>
      </c>
      <c r="Y8">
        <v>5</v>
      </c>
      <c r="Z8">
        <v>28.545454545454501</v>
      </c>
      <c r="AA8">
        <f t="shared" si="3"/>
        <v>6.0606060606060608E-2</v>
      </c>
      <c r="AB8" s="3">
        <f t="shared" si="4"/>
        <v>1.0615711252653927E-2</v>
      </c>
      <c r="AC8">
        <f t="shared" si="5"/>
        <v>0.17515923566879008</v>
      </c>
      <c r="AE8" s="2">
        <v>42069</v>
      </c>
      <c r="AF8">
        <v>2</v>
      </c>
      <c r="AG8">
        <v>9</v>
      </c>
      <c r="AH8">
        <v>10</v>
      </c>
      <c r="AI8">
        <v>61</v>
      </c>
      <c r="AJ8">
        <v>5</v>
      </c>
      <c r="AK8">
        <v>6.7777777777777697</v>
      </c>
      <c r="AL8">
        <f t="shared" si="6"/>
        <v>0.22222222222222221</v>
      </c>
      <c r="AM8" s="3">
        <f t="shared" si="7"/>
        <v>0.16393442622950818</v>
      </c>
      <c r="AN8">
        <f t="shared" si="8"/>
        <v>0.73770491803278782</v>
      </c>
    </row>
    <row r="9" spans="1:40" x14ac:dyDescent="0.3">
      <c r="A9">
        <v>2015</v>
      </c>
      <c r="B9">
        <f t="shared" si="9"/>
        <v>7</v>
      </c>
      <c r="C9">
        <v>1.78</v>
      </c>
      <c r="D9" s="1">
        <f t="shared" si="10"/>
        <v>0.25</v>
      </c>
      <c r="E9">
        <v>0.01</v>
      </c>
      <c r="F9">
        <v>0.11</v>
      </c>
      <c r="G9">
        <v>0.02</v>
      </c>
      <c r="I9" s="2">
        <v>42192</v>
      </c>
      <c r="J9">
        <v>3</v>
      </c>
      <c r="K9">
        <v>25</v>
      </c>
      <c r="L9">
        <v>19</v>
      </c>
      <c r="M9">
        <v>201</v>
      </c>
      <c r="N9">
        <v>6.3333333333333304</v>
      </c>
      <c r="O9">
        <v>8.0399999999999991</v>
      </c>
      <c r="P9">
        <f t="shared" si="0"/>
        <v>0.12</v>
      </c>
      <c r="Q9" s="3">
        <f t="shared" si="1"/>
        <v>9.4527363184079602E-2</v>
      </c>
      <c r="R9">
        <f t="shared" si="2"/>
        <v>0.78772802653399643</v>
      </c>
      <c r="T9" s="2">
        <v>42060</v>
      </c>
      <c r="U9">
        <v>3</v>
      </c>
      <c r="V9">
        <v>16</v>
      </c>
      <c r="W9">
        <v>34</v>
      </c>
      <c r="X9">
        <v>297</v>
      </c>
      <c r="Y9">
        <v>11.3333333333333</v>
      </c>
      <c r="Z9">
        <v>18.5625</v>
      </c>
      <c r="AA9">
        <f t="shared" si="3"/>
        <v>0.1875</v>
      </c>
      <c r="AB9" s="3">
        <f t="shared" si="4"/>
        <v>0.11447811447811448</v>
      </c>
      <c r="AC9">
        <f t="shared" si="5"/>
        <v>0.61054994388327544</v>
      </c>
      <c r="AE9" s="2">
        <v>42071</v>
      </c>
      <c r="AF9">
        <v>1</v>
      </c>
      <c r="AG9">
        <v>7</v>
      </c>
      <c r="AH9">
        <v>2</v>
      </c>
      <c r="AI9">
        <v>34</v>
      </c>
      <c r="AJ9">
        <v>2</v>
      </c>
      <c r="AK9">
        <v>4.8571428571428497</v>
      </c>
      <c r="AL9">
        <f t="shared" si="6"/>
        <v>0.14285714285714285</v>
      </c>
      <c r="AM9" s="3">
        <f t="shared" si="7"/>
        <v>5.8823529411764705E-2</v>
      </c>
      <c r="AN9">
        <f t="shared" si="8"/>
        <v>0.41176470588235359</v>
      </c>
    </row>
    <row r="10" spans="1:40" x14ac:dyDescent="0.3">
      <c r="A10">
        <v>2015</v>
      </c>
      <c r="B10">
        <f t="shared" si="9"/>
        <v>8</v>
      </c>
      <c r="C10">
        <v>1.76</v>
      </c>
      <c r="D10" s="1">
        <f t="shared" si="10"/>
        <v>0.15799999999999992</v>
      </c>
      <c r="I10" s="2">
        <v>42194</v>
      </c>
      <c r="J10">
        <v>11</v>
      </c>
      <c r="K10">
        <v>21</v>
      </c>
      <c r="L10">
        <v>118</v>
      </c>
      <c r="M10">
        <v>221</v>
      </c>
      <c r="N10">
        <v>10.7272727272727</v>
      </c>
      <c r="O10">
        <v>10.523809523809501</v>
      </c>
      <c r="P10">
        <f t="shared" si="0"/>
        <v>0.52380952380952384</v>
      </c>
      <c r="Q10" s="3">
        <f t="shared" si="1"/>
        <v>0.5339366515837104</v>
      </c>
      <c r="R10">
        <f t="shared" si="2"/>
        <v>1.0193336075689012</v>
      </c>
      <c r="T10" s="2">
        <v>42061</v>
      </c>
      <c r="U10">
        <v>8</v>
      </c>
      <c r="V10">
        <v>20</v>
      </c>
      <c r="W10">
        <v>51</v>
      </c>
      <c r="X10">
        <v>167</v>
      </c>
      <c r="Y10">
        <v>6.375</v>
      </c>
      <c r="Z10">
        <v>8.35</v>
      </c>
      <c r="AA10">
        <f t="shared" si="3"/>
        <v>0.4</v>
      </c>
      <c r="AB10" s="3">
        <f t="shared" si="4"/>
        <v>0.30538922155688625</v>
      </c>
      <c r="AC10">
        <f t="shared" si="5"/>
        <v>0.76347305389221565</v>
      </c>
      <c r="AE10" s="2">
        <v>42072</v>
      </c>
      <c r="AF10">
        <v>4</v>
      </c>
      <c r="AG10">
        <v>15</v>
      </c>
      <c r="AH10">
        <v>16</v>
      </c>
      <c r="AI10">
        <v>213</v>
      </c>
      <c r="AJ10">
        <v>4</v>
      </c>
      <c r="AK10">
        <v>14.2</v>
      </c>
      <c r="AL10">
        <f t="shared" si="6"/>
        <v>0.26666666666666666</v>
      </c>
      <c r="AM10" s="3">
        <f t="shared" si="7"/>
        <v>7.5117370892018781E-2</v>
      </c>
      <c r="AN10">
        <f t="shared" si="8"/>
        <v>0.28169014084507044</v>
      </c>
    </row>
    <row r="11" spans="1:40" x14ac:dyDescent="0.3">
      <c r="A11">
        <v>2015</v>
      </c>
      <c r="B11">
        <f t="shared" si="9"/>
        <v>9</v>
      </c>
      <c r="C11">
        <v>1.67</v>
      </c>
      <c r="D11" s="1">
        <f t="shared" si="10"/>
        <v>8.5999999999999854E-2</v>
      </c>
      <c r="I11" s="2">
        <v>42195</v>
      </c>
      <c r="J11">
        <v>18</v>
      </c>
      <c r="K11">
        <v>32</v>
      </c>
      <c r="L11">
        <v>219</v>
      </c>
      <c r="M11">
        <v>313</v>
      </c>
      <c r="N11">
        <v>12.1666666666666</v>
      </c>
      <c r="O11">
        <v>9.78125</v>
      </c>
      <c r="P11">
        <f t="shared" si="0"/>
        <v>0.5625</v>
      </c>
      <c r="Q11" s="3">
        <f t="shared" si="1"/>
        <v>0.69968051118210861</v>
      </c>
      <c r="R11">
        <f t="shared" si="2"/>
        <v>1.2438764643237419</v>
      </c>
      <c r="T11" s="2">
        <v>42062</v>
      </c>
      <c r="U11">
        <v>1</v>
      </c>
      <c r="V11">
        <v>15</v>
      </c>
      <c r="W11">
        <v>30</v>
      </c>
      <c r="X11">
        <v>467</v>
      </c>
      <c r="Y11">
        <v>30</v>
      </c>
      <c r="Z11">
        <v>31.133333333333301</v>
      </c>
      <c r="AA11">
        <f t="shared" si="3"/>
        <v>6.6666666666666666E-2</v>
      </c>
      <c r="AB11" s="3">
        <f t="shared" si="4"/>
        <v>6.4239828693790149E-2</v>
      </c>
      <c r="AC11">
        <f t="shared" si="5"/>
        <v>0.96359743040685331</v>
      </c>
      <c r="AE11" s="2">
        <v>42073</v>
      </c>
      <c r="AF11">
        <v>4</v>
      </c>
      <c r="AG11">
        <v>18</v>
      </c>
      <c r="AH11">
        <v>26</v>
      </c>
      <c r="AI11">
        <v>222</v>
      </c>
      <c r="AJ11">
        <v>6.5</v>
      </c>
      <c r="AK11">
        <v>12.3333333333333</v>
      </c>
      <c r="AL11">
        <f t="shared" si="6"/>
        <v>0.22222222222222221</v>
      </c>
      <c r="AM11" s="3">
        <f t="shared" si="7"/>
        <v>0.11711711711711711</v>
      </c>
      <c r="AN11">
        <f t="shared" si="8"/>
        <v>0.52702702702702842</v>
      </c>
    </row>
    <row r="12" spans="1:40" x14ac:dyDescent="0.3">
      <c r="A12">
        <v>2015</v>
      </c>
      <c r="B12">
        <f t="shared" si="9"/>
        <v>10</v>
      </c>
      <c r="C12">
        <v>1.61</v>
      </c>
      <c r="D12" s="1">
        <f t="shared" si="10"/>
        <v>0.10700000000000021</v>
      </c>
      <c r="I12" s="2">
        <v>42196</v>
      </c>
      <c r="J12">
        <v>2</v>
      </c>
      <c r="K12">
        <v>9</v>
      </c>
      <c r="L12">
        <v>79</v>
      </c>
      <c r="M12">
        <v>172</v>
      </c>
      <c r="N12">
        <v>39.5</v>
      </c>
      <c r="O12">
        <v>19.1111111111111</v>
      </c>
      <c r="P12">
        <f t="shared" si="0"/>
        <v>0.22222222222222221</v>
      </c>
      <c r="Q12" s="3">
        <f t="shared" si="1"/>
        <v>0.45930232558139533</v>
      </c>
      <c r="R12">
        <f t="shared" si="2"/>
        <v>2.0668604651162803</v>
      </c>
      <c r="T12" s="2">
        <v>42063</v>
      </c>
      <c r="U12">
        <v>3</v>
      </c>
      <c r="V12">
        <v>12</v>
      </c>
      <c r="W12">
        <v>75</v>
      </c>
      <c r="X12">
        <v>205</v>
      </c>
      <c r="Y12">
        <v>25</v>
      </c>
      <c r="Z12">
        <v>17.0833333333333</v>
      </c>
      <c r="AA12">
        <f t="shared" si="3"/>
        <v>0.25</v>
      </c>
      <c r="AB12" s="3">
        <f t="shared" si="4"/>
        <v>0.36585365853658536</v>
      </c>
      <c r="AC12">
        <f t="shared" si="5"/>
        <v>1.4634146341463443</v>
      </c>
      <c r="AE12" s="2">
        <v>42076</v>
      </c>
      <c r="AF12">
        <v>3</v>
      </c>
      <c r="AG12">
        <v>14</v>
      </c>
      <c r="AH12">
        <v>80</v>
      </c>
      <c r="AI12">
        <v>165</v>
      </c>
      <c r="AJ12">
        <v>26.6666666666666</v>
      </c>
      <c r="AK12">
        <v>11.785714285714199</v>
      </c>
      <c r="AL12">
        <f t="shared" si="6"/>
        <v>0.21428571428571427</v>
      </c>
      <c r="AM12" s="3">
        <f t="shared" si="7"/>
        <v>0.48484848484848486</v>
      </c>
      <c r="AN12">
        <f t="shared" si="8"/>
        <v>2.2626262626262736</v>
      </c>
    </row>
    <row r="13" spans="1:40" x14ac:dyDescent="0.3">
      <c r="A13">
        <v>2015</v>
      </c>
      <c r="B13">
        <f t="shared" si="9"/>
        <v>11</v>
      </c>
      <c r="C13">
        <v>1.55</v>
      </c>
      <c r="D13" s="1">
        <f t="shared" si="10"/>
        <v>0.10099999999999998</v>
      </c>
      <c r="I13" s="2">
        <v>42197</v>
      </c>
      <c r="J13">
        <v>4</v>
      </c>
      <c r="K13">
        <v>12</v>
      </c>
      <c r="L13">
        <v>5</v>
      </c>
      <c r="M13">
        <v>20</v>
      </c>
      <c r="N13">
        <v>1.25</v>
      </c>
      <c r="O13">
        <v>1.6666666666666601</v>
      </c>
      <c r="P13">
        <f t="shared" si="0"/>
        <v>0.33333333333333331</v>
      </c>
      <c r="Q13" s="3">
        <f t="shared" si="1"/>
        <v>0.25</v>
      </c>
      <c r="R13">
        <f t="shared" si="2"/>
        <v>0.750000000000003</v>
      </c>
      <c r="T13" t="s">
        <v>11</v>
      </c>
      <c r="U13">
        <f>AVERAGE(U3:U12)</f>
        <v>3</v>
      </c>
      <c r="V13">
        <f>AVERAGE(V3:V12)</f>
        <v>15.4</v>
      </c>
      <c r="W13">
        <f>AVERAGE(W3:W12)</f>
        <v>32.5</v>
      </c>
      <c r="X13">
        <f>AVERAGE(X3:X12)</f>
        <v>256.5</v>
      </c>
      <c r="Y13">
        <f>AVERAGE(Y3:Y12)</f>
        <v>11.004166666666659</v>
      </c>
      <c r="Z13">
        <f>AVERAGE(Z3:Z12)</f>
        <v>14.253060411810395</v>
      </c>
      <c r="AA13">
        <f>SUM(AA3:AA12)/28</f>
        <v>7.844273781773782E-2</v>
      </c>
      <c r="AB13">
        <f t="shared" ref="AB13:AC13" si="11">SUM(AB3:AB12)/28</f>
        <v>7.3583101273670154E-2</v>
      </c>
      <c r="AC13">
        <f t="shared" si="11"/>
        <v>0.29280674644336419</v>
      </c>
      <c r="AE13" s="2">
        <v>42080</v>
      </c>
      <c r="AF13">
        <v>4</v>
      </c>
      <c r="AG13">
        <v>21</v>
      </c>
      <c r="AH13">
        <v>93</v>
      </c>
      <c r="AI13">
        <v>304</v>
      </c>
      <c r="AJ13">
        <v>23.25</v>
      </c>
      <c r="AK13">
        <v>14.4761904761904</v>
      </c>
      <c r="AL13">
        <f t="shared" si="6"/>
        <v>0.19047619047619047</v>
      </c>
      <c r="AM13" s="3">
        <f t="shared" si="7"/>
        <v>0.30592105263157893</v>
      </c>
      <c r="AN13">
        <f t="shared" si="8"/>
        <v>1.606085526315798</v>
      </c>
    </row>
    <row r="14" spans="1:40" x14ac:dyDescent="0.3">
      <c r="A14">
        <v>2015</v>
      </c>
      <c r="B14">
        <f t="shared" si="9"/>
        <v>12</v>
      </c>
      <c r="C14">
        <v>1.54</v>
      </c>
      <c r="D14" s="1">
        <f t="shared" si="10"/>
        <v>0.14500000000000002</v>
      </c>
      <c r="I14" s="2">
        <v>42198</v>
      </c>
      <c r="J14">
        <v>3</v>
      </c>
      <c r="K14">
        <v>25</v>
      </c>
      <c r="L14">
        <v>26</v>
      </c>
      <c r="M14">
        <v>164</v>
      </c>
      <c r="N14">
        <v>8.6666666666666607</v>
      </c>
      <c r="O14">
        <v>6.56</v>
      </c>
      <c r="P14">
        <f t="shared" si="0"/>
        <v>0.12</v>
      </c>
      <c r="Q14" s="3">
        <f t="shared" si="1"/>
        <v>0.15853658536585366</v>
      </c>
      <c r="R14">
        <f t="shared" si="2"/>
        <v>1.3211382113821131</v>
      </c>
      <c r="U14">
        <f>U13/V13</f>
        <v>0.19480519480519481</v>
      </c>
      <c r="W14">
        <f>W13/X13</f>
        <v>0.12670565302144249</v>
      </c>
      <c r="Y14">
        <f>Y13/Z13</f>
        <v>0.77205641095496713</v>
      </c>
      <c r="AE14" s="2">
        <v>42081</v>
      </c>
      <c r="AF14">
        <v>1</v>
      </c>
      <c r="AG14">
        <v>18</v>
      </c>
      <c r="AH14">
        <v>10</v>
      </c>
      <c r="AI14">
        <v>130</v>
      </c>
      <c r="AJ14">
        <v>10</v>
      </c>
      <c r="AK14">
        <v>7.2222222222222197</v>
      </c>
      <c r="AL14">
        <f t="shared" si="6"/>
        <v>5.5555555555555552E-2</v>
      </c>
      <c r="AM14" s="3">
        <f t="shared" si="7"/>
        <v>7.6923076923076927E-2</v>
      </c>
      <c r="AN14">
        <f t="shared" si="8"/>
        <v>1.384615384615385</v>
      </c>
    </row>
    <row r="15" spans="1:40" x14ac:dyDescent="0.3">
      <c r="I15" s="2">
        <v>42199</v>
      </c>
      <c r="J15">
        <v>1</v>
      </c>
      <c r="K15">
        <v>17</v>
      </c>
      <c r="L15">
        <v>2</v>
      </c>
      <c r="M15">
        <v>312</v>
      </c>
      <c r="N15">
        <v>2</v>
      </c>
      <c r="O15">
        <v>18.352941176470502</v>
      </c>
      <c r="P15">
        <f t="shared" si="0"/>
        <v>5.8823529411764705E-2</v>
      </c>
      <c r="Q15" s="3">
        <f t="shared" si="1"/>
        <v>6.41025641025641E-3</v>
      </c>
      <c r="R15">
        <f t="shared" si="2"/>
        <v>0.10897435897435949</v>
      </c>
      <c r="AE15" s="2">
        <v>42082</v>
      </c>
      <c r="AF15">
        <v>8</v>
      </c>
      <c r="AG15">
        <v>17</v>
      </c>
      <c r="AH15">
        <v>163</v>
      </c>
      <c r="AI15">
        <v>395</v>
      </c>
      <c r="AJ15">
        <v>20.375</v>
      </c>
      <c r="AK15">
        <v>23.235294117647001</v>
      </c>
      <c r="AL15">
        <f t="shared" si="6"/>
        <v>0.47058823529411764</v>
      </c>
      <c r="AM15" s="3">
        <f t="shared" si="7"/>
        <v>0.41265822784810124</v>
      </c>
      <c r="AN15">
        <f t="shared" si="8"/>
        <v>0.87689873417721742</v>
      </c>
    </row>
    <row r="16" spans="1:40" x14ac:dyDescent="0.3">
      <c r="I16" s="2">
        <v>42200</v>
      </c>
      <c r="J16">
        <v>5</v>
      </c>
      <c r="K16">
        <v>32</v>
      </c>
      <c r="L16">
        <v>21</v>
      </c>
      <c r="M16">
        <v>213</v>
      </c>
      <c r="N16">
        <v>4.2</v>
      </c>
      <c r="O16">
        <v>6.65625</v>
      </c>
      <c r="P16">
        <f t="shared" si="0"/>
        <v>0.15625</v>
      </c>
      <c r="Q16" s="3">
        <f t="shared" si="1"/>
        <v>9.8591549295774641E-2</v>
      </c>
      <c r="R16">
        <f t="shared" si="2"/>
        <v>0.63098591549295779</v>
      </c>
      <c r="AE16" s="2">
        <v>42083</v>
      </c>
      <c r="AF16">
        <v>12</v>
      </c>
      <c r="AG16">
        <v>27</v>
      </c>
      <c r="AH16">
        <v>61</v>
      </c>
      <c r="AI16">
        <v>135</v>
      </c>
      <c r="AJ16">
        <v>5.0833333333333304</v>
      </c>
      <c r="AK16">
        <v>5</v>
      </c>
      <c r="AL16">
        <f t="shared" si="6"/>
        <v>0.44444444444444442</v>
      </c>
      <c r="AM16" s="3">
        <f t="shared" si="7"/>
        <v>0.45185185185185184</v>
      </c>
      <c r="AN16">
        <f t="shared" si="8"/>
        <v>1.0166666666666662</v>
      </c>
    </row>
    <row r="17" spans="9:40" x14ac:dyDescent="0.3">
      <c r="I17" s="2">
        <v>42201</v>
      </c>
      <c r="J17">
        <v>2</v>
      </c>
      <c r="K17">
        <v>24</v>
      </c>
      <c r="L17">
        <v>13</v>
      </c>
      <c r="M17">
        <v>214</v>
      </c>
      <c r="N17">
        <v>6.5</v>
      </c>
      <c r="O17">
        <v>8.9166666666666607</v>
      </c>
      <c r="P17">
        <f t="shared" si="0"/>
        <v>8.3333333333333329E-2</v>
      </c>
      <c r="Q17" s="3">
        <f t="shared" si="1"/>
        <v>6.0747663551401869E-2</v>
      </c>
      <c r="R17">
        <f t="shared" si="2"/>
        <v>0.72897196261682295</v>
      </c>
      <c r="AE17" s="2">
        <v>42084</v>
      </c>
      <c r="AF17">
        <v>2</v>
      </c>
      <c r="AG17">
        <v>7</v>
      </c>
      <c r="AH17">
        <v>14</v>
      </c>
      <c r="AI17">
        <v>34</v>
      </c>
      <c r="AJ17">
        <v>7</v>
      </c>
      <c r="AK17">
        <v>4.8571428571428497</v>
      </c>
      <c r="AL17">
        <f t="shared" si="6"/>
        <v>0.2857142857142857</v>
      </c>
      <c r="AM17" s="3">
        <f t="shared" si="7"/>
        <v>0.41176470588235292</v>
      </c>
      <c r="AN17">
        <f t="shared" si="8"/>
        <v>1.4411764705882375</v>
      </c>
    </row>
    <row r="18" spans="9:40" x14ac:dyDescent="0.3">
      <c r="I18" s="2">
        <v>42202</v>
      </c>
      <c r="J18">
        <v>1</v>
      </c>
      <c r="K18">
        <v>19</v>
      </c>
      <c r="L18">
        <v>10</v>
      </c>
      <c r="M18">
        <v>527</v>
      </c>
      <c r="N18">
        <v>10</v>
      </c>
      <c r="O18">
        <v>27.736842105263101</v>
      </c>
      <c r="P18">
        <f t="shared" si="0"/>
        <v>5.2631578947368418E-2</v>
      </c>
      <c r="Q18" s="3">
        <f t="shared" si="1"/>
        <v>1.8975332068311195E-2</v>
      </c>
      <c r="R18">
        <f t="shared" si="2"/>
        <v>0.36053130929791344</v>
      </c>
      <c r="T18" t="s">
        <v>10</v>
      </c>
      <c r="AA18" t="s">
        <v>12</v>
      </c>
      <c r="AB18" t="s">
        <v>14</v>
      </c>
      <c r="AC18" t="s">
        <v>13</v>
      </c>
      <c r="AE18" s="2">
        <v>42086</v>
      </c>
      <c r="AF18">
        <v>1</v>
      </c>
      <c r="AG18">
        <v>14</v>
      </c>
      <c r="AH18">
        <v>5</v>
      </c>
      <c r="AI18">
        <v>169</v>
      </c>
      <c r="AJ18">
        <v>5</v>
      </c>
      <c r="AK18">
        <v>12.0714285714285</v>
      </c>
      <c r="AL18">
        <f t="shared" si="6"/>
        <v>7.1428571428571425E-2</v>
      </c>
      <c r="AM18" s="3">
        <f t="shared" si="7"/>
        <v>2.9585798816568046E-2</v>
      </c>
      <c r="AN18">
        <f t="shared" si="8"/>
        <v>0.41420118343195511</v>
      </c>
    </row>
    <row r="19" spans="9:40" x14ac:dyDescent="0.3">
      <c r="I19" s="2">
        <v>42203</v>
      </c>
      <c r="J19">
        <v>8</v>
      </c>
      <c r="K19">
        <v>31</v>
      </c>
      <c r="L19">
        <v>56</v>
      </c>
      <c r="M19">
        <v>530</v>
      </c>
      <c r="N19">
        <v>7</v>
      </c>
      <c r="O19">
        <v>17.096774193548299</v>
      </c>
      <c r="P19">
        <f t="shared" si="0"/>
        <v>0.25806451612903225</v>
      </c>
      <c r="Q19" s="3">
        <f t="shared" si="1"/>
        <v>0.10566037735849057</v>
      </c>
      <c r="R19">
        <f t="shared" si="2"/>
        <v>0.40943396226415307</v>
      </c>
      <c r="T19" s="2">
        <v>42053</v>
      </c>
      <c r="U19">
        <v>1</v>
      </c>
      <c r="V19">
        <v>15</v>
      </c>
      <c r="W19">
        <v>7</v>
      </c>
      <c r="X19">
        <v>81</v>
      </c>
      <c r="Y19">
        <v>7</v>
      </c>
      <c r="Z19">
        <v>5.4</v>
      </c>
      <c r="AA19">
        <f>U19/V19</f>
        <v>6.6666666666666666E-2</v>
      </c>
      <c r="AB19" s="3">
        <f>W19/X19</f>
        <v>8.6419753086419748E-2</v>
      </c>
      <c r="AC19">
        <f>Y19/Z19</f>
        <v>1.2962962962962963</v>
      </c>
      <c r="AE19" s="2">
        <v>42087</v>
      </c>
      <c r="AF19">
        <v>2</v>
      </c>
      <c r="AG19">
        <v>12</v>
      </c>
      <c r="AH19">
        <v>4</v>
      </c>
      <c r="AI19">
        <v>68</v>
      </c>
      <c r="AJ19">
        <v>2</v>
      </c>
      <c r="AK19">
        <v>5.6666666666666599</v>
      </c>
      <c r="AL19">
        <f t="shared" si="6"/>
        <v>0.16666666666666666</v>
      </c>
      <c r="AM19" s="3">
        <f t="shared" si="7"/>
        <v>5.8823529411764705E-2</v>
      </c>
      <c r="AN19">
        <f t="shared" si="8"/>
        <v>0.35294117647058865</v>
      </c>
    </row>
    <row r="20" spans="9:40" x14ac:dyDescent="0.3">
      <c r="I20" s="2">
        <v>42205</v>
      </c>
      <c r="J20">
        <v>1</v>
      </c>
      <c r="K20">
        <v>14</v>
      </c>
      <c r="L20">
        <v>16</v>
      </c>
      <c r="M20">
        <v>103</v>
      </c>
      <c r="N20">
        <v>16</v>
      </c>
      <c r="O20">
        <v>7.3571428571428497</v>
      </c>
      <c r="P20">
        <f t="shared" si="0"/>
        <v>7.1428571428571425E-2</v>
      </c>
      <c r="Q20" s="3">
        <f t="shared" si="1"/>
        <v>0.1553398058252427</v>
      </c>
      <c r="R20">
        <f t="shared" si="2"/>
        <v>2.1747572815534002</v>
      </c>
      <c r="T20" s="2">
        <v>42054</v>
      </c>
      <c r="U20">
        <v>2</v>
      </c>
      <c r="V20">
        <v>13</v>
      </c>
      <c r="W20">
        <v>12</v>
      </c>
      <c r="X20">
        <v>162</v>
      </c>
      <c r="Y20">
        <v>6</v>
      </c>
      <c r="Z20">
        <v>12.4615384615384</v>
      </c>
      <c r="AA20">
        <f t="shared" ref="AA20:AA28" si="12">U20/V20</f>
        <v>0.15384615384615385</v>
      </c>
      <c r="AB20" s="3">
        <f t="shared" ref="AB20:AB28" si="13">W20/X20</f>
        <v>7.407407407407407E-2</v>
      </c>
      <c r="AC20">
        <f t="shared" ref="AC20:AC28" si="14">Y20/Z20</f>
        <v>0.4814814814814839</v>
      </c>
      <c r="AE20" s="2">
        <v>42088</v>
      </c>
      <c r="AF20">
        <v>2</v>
      </c>
      <c r="AG20">
        <v>7</v>
      </c>
      <c r="AH20">
        <v>4</v>
      </c>
      <c r="AI20">
        <v>48</v>
      </c>
      <c r="AJ20">
        <v>2</v>
      </c>
      <c r="AK20">
        <v>6.8571428571428497</v>
      </c>
      <c r="AL20">
        <f t="shared" si="6"/>
        <v>0.2857142857142857</v>
      </c>
      <c r="AM20" s="3">
        <f t="shared" si="7"/>
        <v>8.3333333333333329E-2</v>
      </c>
      <c r="AN20">
        <f t="shared" si="8"/>
        <v>0.29166666666666696</v>
      </c>
    </row>
    <row r="21" spans="9:40" x14ac:dyDescent="0.3">
      <c r="I21" s="2">
        <v>42206</v>
      </c>
      <c r="J21">
        <v>4</v>
      </c>
      <c r="K21">
        <v>76</v>
      </c>
      <c r="L21">
        <v>7</v>
      </c>
      <c r="M21">
        <v>1749</v>
      </c>
      <c r="N21">
        <v>1.75</v>
      </c>
      <c r="O21">
        <v>23.0131578947368</v>
      </c>
      <c r="P21">
        <f t="shared" si="0"/>
        <v>5.2631578947368418E-2</v>
      </c>
      <c r="Q21" s="3">
        <f t="shared" si="1"/>
        <v>4.0022870211549461E-3</v>
      </c>
      <c r="R21">
        <f t="shared" si="2"/>
        <v>7.6043453401944114E-2</v>
      </c>
      <c r="T21" s="2">
        <v>42055</v>
      </c>
      <c r="U21">
        <v>2</v>
      </c>
      <c r="V21">
        <v>12</v>
      </c>
      <c r="W21">
        <v>5</v>
      </c>
      <c r="X21">
        <v>93</v>
      </c>
      <c r="Y21">
        <v>2.5</v>
      </c>
      <c r="Z21">
        <v>7.75</v>
      </c>
      <c r="AA21">
        <f t="shared" si="12"/>
        <v>0.16666666666666666</v>
      </c>
      <c r="AB21" s="3">
        <f t="shared" si="13"/>
        <v>5.3763440860215055E-2</v>
      </c>
      <c r="AC21">
        <f t="shared" si="14"/>
        <v>0.32258064516129031</v>
      </c>
      <c r="AE21" s="2">
        <v>42090</v>
      </c>
      <c r="AF21">
        <v>1</v>
      </c>
      <c r="AG21">
        <v>13</v>
      </c>
      <c r="AH21">
        <v>3</v>
      </c>
      <c r="AI21">
        <v>49</v>
      </c>
      <c r="AJ21">
        <v>3</v>
      </c>
      <c r="AK21">
        <v>3.7692307692307598</v>
      </c>
      <c r="AL21">
        <f t="shared" si="6"/>
        <v>7.6923076923076927E-2</v>
      </c>
      <c r="AM21" s="3">
        <f t="shared" si="7"/>
        <v>6.1224489795918366E-2</v>
      </c>
      <c r="AN21">
        <f t="shared" si="8"/>
        <v>0.79591836734694077</v>
      </c>
    </row>
    <row r="22" spans="9:40" x14ac:dyDescent="0.3">
      <c r="I22" s="2">
        <v>42207</v>
      </c>
      <c r="J22">
        <v>3</v>
      </c>
      <c r="K22">
        <v>27</v>
      </c>
      <c r="L22">
        <v>47</v>
      </c>
      <c r="M22">
        <v>213</v>
      </c>
      <c r="N22">
        <v>15.6666666666666</v>
      </c>
      <c r="O22">
        <v>7.8888888888888804</v>
      </c>
      <c r="P22">
        <f t="shared" si="0"/>
        <v>0.1111111111111111</v>
      </c>
      <c r="Q22" s="3">
        <f t="shared" si="1"/>
        <v>0.22065727699530516</v>
      </c>
      <c r="R22">
        <f t="shared" si="2"/>
        <v>1.9859154929577403</v>
      </c>
      <c r="T22" s="2">
        <v>42056</v>
      </c>
      <c r="U22">
        <v>1</v>
      </c>
      <c r="V22">
        <v>9</v>
      </c>
      <c r="W22">
        <v>3</v>
      </c>
      <c r="X22">
        <v>40</v>
      </c>
      <c r="Y22">
        <v>3</v>
      </c>
      <c r="Z22">
        <v>4.4444444444444402</v>
      </c>
      <c r="AA22">
        <f t="shared" si="12"/>
        <v>0.1111111111111111</v>
      </c>
      <c r="AB22" s="3">
        <f t="shared" si="13"/>
        <v>7.4999999999999997E-2</v>
      </c>
      <c r="AC22">
        <f t="shared" si="14"/>
        <v>0.6750000000000006</v>
      </c>
      <c r="AE22" s="2">
        <v>42091</v>
      </c>
      <c r="AF22">
        <v>1</v>
      </c>
      <c r="AG22">
        <v>4</v>
      </c>
      <c r="AH22">
        <v>5</v>
      </c>
      <c r="AI22">
        <v>27</v>
      </c>
      <c r="AJ22">
        <v>5</v>
      </c>
      <c r="AK22">
        <v>6.75</v>
      </c>
      <c r="AL22">
        <f t="shared" si="6"/>
        <v>0.25</v>
      </c>
      <c r="AM22" s="3">
        <f t="shared" si="7"/>
        <v>0.18518518518518517</v>
      </c>
      <c r="AN22">
        <f t="shared" si="8"/>
        <v>0.7407407407407407</v>
      </c>
    </row>
    <row r="23" spans="9:40" x14ac:dyDescent="0.3">
      <c r="I23" s="2">
        <v>42208</v>
      </c>
      <c r="J23">
        <v>1</v>
      </c>
      <c r="K23">
        <v>32</v>
      </c>
      <c r="L23">
        <v>10</v>
      </c>
      <c r="M23">
        <v>172</v>
      </c>
      <c r="N23">
        <v>10</v>
      </c>
      <c r="O23">
        <v>5.375</v>
      </c>
      <c r="P23">
        <f t="shared" si="0"/>
        <v>3.125E-2</v>
      </c>
      <c r="Q23" s="3">
        <f t="shared" si="1"/>
        <v>5.8139534883720929E-2</v>
      </c>
      <c r="R23">
        <f t="shared" si="2"/>
        <v>1.8604651162790697</v>
      </c>
      <c r="T23" s="2">
        <v>42057</v>
      </c>
      <c r="U23">
        <v>2</v>
      </c>
      <c r="V23">
        <v>4</v>
      </c>
      <c r="W23">
        <v>10</v>
      </c>
      <c r="X23">
        <v>23</v>
      </c>
      <c r="Y23">
        <v>5</v>
      </c>
      <c r="Z23">
        <v>5.75</v>
      </c>
      <c r="AA23">
        <f t="shared" si="12"/>
        <v>0.5</v>
      </c>
      <c r="AB23" s="3">
        <f t="shared" si="13"/>
        <v>0.43478260869565216</v>
      </c>
      <c r="AC23">
        <f t="shared" si="14"/>
        <v>0.86956521739130432</v>
      </c>
      <c r="AE23" s="2">
        <v>42093</v>
      </c>
      <c r="AF23">
        <v>2</v>
      </c>
      <c r="AG23">
        <v>21</v>
      </c>
      <c r="AH23">
        <v>14</v>
      </c>
      <c r="AI23">
        <v>197</v>
      </c>
      <c r="AJ23">
        <v>7</v>
      </c>
      <c r="AK23">
        <v>9.3809523809523796</v>
      </c>
      <c r="AL23">
        <f t="shared" si="6"/>
        <v>9.5238095238095233E-2</v>
      </c>
      <c r="AM23" s="3">
        <f t="shared" si="7"/>
        <v>7.1065989847715741E-2</v>
      </c>
      <c r="AN23">
        <f t="shared" si="8"/>
        <v>0.74619289340101536</v>
      </c>
    </row>
    <row r="24" spans="9:40" x14ac:dyDescent="0.3">
      <c r="I24" s="2">
        <v>42209</v>
      </c>
      <c r="J24">
        <v>1</v>
      </c>
      <c r="K24">
        <v>29</v>
      </c>
      <c r="L24">
        <v>10</v>
      </c>
      <c r="M24">
        <v>829</v>
      </c>
      <c r="N24">
        <v>10</v>
      </c>
      <c r="O24">
        <v>28.586206896551701</v>
      </c>
      <c r="P24">
        <f t="shared" si="0"/>
        <v>3.4482758620689655E-2</v>
      </c>
      <c r="Q24" s="3">
        <f t="shared" si="1"/>
        <v>1.2062726176115802E-2</v>
      </c>
      <c r="R24">
        <f t="shared" si="2"/>
        <v>0.34981905910735855</v>
      </c>
      <c r="T24" s="2">
        <v>42059</v>
      </c>
      <c r="U24">
        <v>2</v>
      </c>
      <c r="V24">
        <v>33</v>
      </c>
      <c r="W24">
        <v>10</v>
      </c>
      <c r="X24">
        <v>942</v>
      </c>
      <c r="Y24">
        <v>5</v>
      </c>
      <c r="Z24">
        <v>28.545454545454501</v>
      </c>
      <c r="AA24">
        <f t="shared" si="12"/>
        <v>6.0606060606060608E-2</v>
      </c>
      <c r="AB24" s="3">
        <f t="shared" si="13"/>
        <v>1.0615711252653927E-2</v>
      </c>
      <c r="AC24">
        <f t="shared" si="14"/>
        <v>0.17515923566879008</v>
      </c>
      <c r="AE24" t="s">
        <v>11</v>
      </c>
      <c r="AF24">
        <f>AVERAGE(AF3:AF23)</f>
        <v>3.8095238095238093</v>
      </c>
      <c r="AG24">
        <f>AVERAGE(AG3:AG23)</f>
        <v>15</v>
      </c>
      <c r="AH24">
        <f>AVERAGE(AH3:AH23)</f>
        <v>60.61904761904762</v>
      </c>
      <c r="AI24">
        <f>AVERAGE(AI3:AI23)</f>
        <v>181.57142857142858</v>
      </c>
      <c r="AJ24">
        <f>AVERAGE(AJ3:AJ23)</f>
        <v>12.272354497354492</v>
      </c>
      <c r="AK24">
        <f>AVERAGE(AK3:AK23)</f>
        <v>10.55178140020575</v>
      </c>
      <c r="AL24">
        <f>SUM(AL3:AL23)/31</f>
        <v>0.16725341520170742</v>
      </c>
      <c r="AM24">
        <f t="shared" ref="AM24:AN24" si="15">SUM(AM3:AM23)/31</f>
        <v>0.16806348970737381</v>
      </c>
      <c r="AN24">
        <f t="shared" si="15"/>
        <v>0.67414464220262027</v>
      </c>
    </row>
    <row r="25" spans="9:40" x14ac:dyDescent="0.3">
      <c r="I25" s="2">
        <v>42210</v>
      </c>
      <c r="J25">
        <v>5</v>
      </c>
      <c r="K25">
        <v>19</v>
      </c>
      <c r="L25">
        <v>14</v>
      </c>
      <c r="M25">
        <v>133</v>
      </c>
      <c r="N25">
        <v>2.8</v>
      </c>
      <c r="O25">
        <v>7</v>
      </c>
      <c r="P25">
        <f t="shared" si="0"/>
        <v>0.26315789473684209</v>
      </c>
      <c r="Q25" s="3">
        <f t="shared" si="1"/>
        <v>0.10526315789473684</v>
      </c>
      <c r="R25">
        <f t="shared" si="2"/>
        <v>0.39999999999999997</v>
      </c>
      <c r="T25" s="2">
        <v>42060</v>
      </c>
      <c r="U25">
        <v>3</v>
      </c>
      <c r="V25">
        <v>16</v>
      </c>
      <c r="W25">
        <v>34</v>
      </c>
      <c r="X25">
        <v>297</v>
      </c>
      <c r="Y25">
        <v>11.3333333333333</v>
      </c>
      <c r="Z25">
        <v>18.5625</v>
      </c>
      <c r="AA25">
        <f t="shared" si="12"/>
        <v>0.1875</v>
      </c>
      <c r="AB25" s="3">
        <f t="shared" si="13"/>
        <v>0.11447811447811448</v>
      </c>
      <c r="AC25">
        <f t="shared" si="14"/>
        <v>0.61054994388327544</v>
      </c>
      <c r="AF25">
        <f>AF24/AG24</f>
        <v>0.25396825396825395</v>
      </c>
      <c r="AH25">
        <f>AH24/AI24</f>
        <v>0.33385785470757934</v>
      </c>
      <c r="AJ25">
        <f>AJ24/AK24</f>
        <v>1.1630599641796211</v>
      </c>
    </row>
    <row r="26" spans="9:40" x14ac:dyDescent="0.3">
      <c r="I26" s="2">
        <v>42211</v>
      </c>
      <c r="J26">
        <v>1</v>
      </c>
      <c r="K26">
        <v>33</v>
      </c>
      <c r="L26">
        <v>12</v>
      </c>
      <c r="M26">
        <v>598</v>
      </c>
      <c r="N26">
        <v>12</v>
      </c>
      <c r="O26">
        <v>18.1212121212121</v>
      </c>
      <c r="P26">
        <f t="shared" si="0"/>
        <v>3.0303030303030304E-2</v>
      </c>
      <c r="Q26" s="3">
        <f t="shared" si="1"/>
        <v>2.0066889632107024E-2</v>
      </c>
      <c r="R26">
        <f t="shared" si="2"/>
        <v>0.66220735785953255</v>
      </c>
      <c r="T26" s="2">
        <v>42061</v>
      </c>
      <c r="U26">
        <v>8</v>
      </c>
      <c r="V26">
        <v>20</v>
      </c>
      <c r="W26">
        <v>51</v>
      </c>
      <c r="X26">
        <v>167</v>
      </c>
      <c r="Y26">
        <v>6.375</v>
      </c>
      <c r="Z26">
        <v>8.35</v>
      </c>
      <c r="AA26">
        <f t="shared" si="12"/>
        <v>0.4</v>
      </c>
      <c r="AB26" s="3">
        <f t="shared" si="13"/>
        <v>0.30538922155688625</v>
      </c>
      <c r="AC26">
        <f t="shared" si="14"/>
        <v>0.76347305389221565</v>
      </c>
    </row>
    <row r="27" spans="9:40" x14ac:dyDescent="0.3">
      <c r="I27" s="2">
        <v>42212</v>
      </c>
      <c r="J27">
        <v>1</v>
      </c>
      <c r="K27">
        <v>28</v>
      </c>
      <c r="L27">
        <v>8</v>
      </c>
      <c r="M27">
        <v>170</v>
      </c>
      <c r="N27">
        <v>8</v>
      </c>
      <c r="O27">
        <v>6.0714285714285703</v>
      </c>
      <c r="P27">
        <f t="shared" si="0"/>
        <v>3.5714285714285712E-2</v>
      </c>
      <c r="Q27" s="3">
        <f t="shared" si="1"/>
        <v>4.7058823529411764E-2</v>
      </c>
      <c r="R27">
        <f t="shared" si="2"/>
        <v>1.3176470588235296</v>
      </c>
      <c r="T27" s="2">
        <v>42062</v>
      </c>
      <c r="U27">
        <v>1</v>
      </c>
      <c r="V27">
        <v>15</v>
      </c>
      <c r="W27">
        <v>30</v>
      </c>
      <c r="X27">
        <v>467</v>
      </c>
      <c r="Y27">
        <v>30</v>
      </c>
      <c r="Z27">
        <v>31.133333333333301</v>
      </c>
      <c r="AA27">
        <f t="shared" si="12"/>
        <v>6.6666666666666666E-2</v>
      </c>
      <c r="AB27" s="3">
        <f t="shared" si="13"/>
        <v>6.4239828693790149E-2</v>
      </c>
      <c r="AC27">
        <f t="shared" si="14"/>
        <v>0.96359743040685331</v>
      </c>
      <c r="AE27" t="s">
        <v>17</v>
      </c>
      <c r="AF27" t="s">
        <v>12</v>
      </c>
      <c r="AH27" t="s">
        <v>14</v>
      </c>
      <c r="AJ27" t="s">
        <v>13</v>
      </c>
      <c r="AL27" t="s">
        <v>12</v>
      </c>
      <c r="AM27" t="s">
        <v>14</v>
      </c>
      <c r="AN27" t="s">
        <v>13</v>
      </c>
    </row>
    <row r="28" spans="9:40" x14ac:dyDescent="0.3">
      <c r="I28" s="2">
        <v>42213</v>
      </c>
      <c r="J28">
        <v>4</v>
      </c>
      <c r="K28">
        <v>46</v>
      </c>
      <c r="L28">
        <v>29</v>
      </c>
      <c r="M28">
        <v>239</v>
      </c>
      <c r="N28">
        <v>7.25</v>
      </c>
      <c r="O28">
        <v>5.1956521739130404</v>
      </c>
      <c r="P28">
        <f t="shared" si="0"/>
        <v>8.6956521739130432E-2</v>
      </c>
      <c r="Q28" s="3">
        <f t="shared" si="1"/>
        <v>0.12133891213389121</v>
      </c>
      <c r="R28">
        <f t="shared" si="2"/>
        <v>1.3953974895397498</v>
      </c>
      <c r="T28" s="2">
        <v>42063</v>
      </c>
      <c r="U28">
        <v>3</v>
      </c>
      <c r="V28">
        <v>12</v>
      </c>
      <c r="W28">
        <v>75</v>
      </c>
      <c r="X28">
        <v>205</v>
      </c>
      <c r="Y28">
        <v>25</v>
      </c>
      <c r="Z28">
        <v>17.0833333333333</v>
      </c>
      <c r="AA28">
        <f t="shared" si="12"/>
        <v>0.25</v>
      </c>
      <c r="AB28" s="3">
        <f t="shared" si="13"/>
        <v>0.36585365853658536</v>
      </c>
      <c r="AC28">
        <f t="shared" si="14"/>
        <v>1.4634146341463443</v>
      </c>
      <c r="AE28" s="2">
        <v>42064</v>
      </c>
      <c r="AF28">
        <v>2</v>
      </c>
      <c r="AG28">
        <v>11</v>
      </c>
      <c r="AH28">
        <v>12</v>
      </c>
      <c r="AI28">
        <v>83</v>
      </c>
      <c r="AJ28">
        <v>6</v>
      </c>
      <c r="AK28">
        <v>7.5454545454545396</v>
      </c>
      <c r="AL28">
        <f>AF28/AG28</f>
        <v>0.18181818181818182</v>
      </c>
      <c r="AM28" s="3">
        <f>AH28/AI28</f>
        <v>0.14457831325301204</v>
      </c>
      <c r="AN28">
        <f>AJ28/AK28</f>
        <v>0.79518072289156683</v>
      </c>
    </row>
    <row r="29" spans="9:40" x14ac:dyDescent="0.3">
      <c r="I29" s="2">
        <v>42214</v>
      </c>
      <c r="J29">
        <v>2</v>
      </c>
      <c r="K29">
        <v>43</v>
      </c>
      <c r="L29">
        <v>18</v>
      </c>
      <c r="M29">
        <v>369</v>
      </c>
      <c r="N29">
        <v>9</v>
      </c>
      <c r="O29">
        <v>8.5813953488371997</v>
      </c>
      <c r="P29">
        <f t="shared" si="0"/>
        <v>4.6511627906976744E-2</v>
      </c>
      <c r="Q29" s="3">
        <f t="shared" si="1"/>
        <v>4.878048780487805E-2</v>
      </c>
      <c r="R29">
        <f t="shared" si="2"/>
        <v>1.0487804878048792</v>
      </c>
      <c r="AA29" s="5">
        <f>SUM(AA19:AA28)/28</f>
        <v>7.0109404484404475E-2</v>
      </c>
      <c r="AB29" s="5">
        <f t="shared" ref="AB29:AC29" si="16">SUM(AB19:AB28)/28</f>
        <v>5.6593443258371123E-2</v>
      </c>
      <c r="AC29" s="5">
        <f t="shared" si="16"/>
        <v>0.2721827835117091</v>
      </c>
      <c r="AE29" s="2">
        <v>42065</v>
      </c>
      <c r="AF29">
        <v>5</v>
      </c>
      <c r="AG29">
        <v>17</v>
      </c>
      <c r="AH29">
        <v>222</v>
      </c>
      <c r="AI29">
        <v>318</v>
      </c>
      <c r="AJ29">
        <v>44.4</v>
      </c>
      <c r="AK29">
        <v>18.705882352941099</v>
      </c>
      <c r="AL29">
        <f t="shared" ref="AL29:AL48" si="17">AF29/AG29</f>
        <v>0.29411764705882354</v>
      </c>
      <c r="AM29" s="3">
        <f t="shared" ref="AM29:AM48" si="18">AH29/AI29</f>
        <v>0.69811320754716977</v>
      </c>
      <c r="AN29">
        <f t="shared" ref="AN29:AN48" si="19">AJ29/AK29</f>
        <v>2.3735849056603873</v>
      </c>
    </row>
    <row r="30" spans="9:40" x14ac:dyDescent="0.3">
      <c r="I30" s="2">
        <v>42216</v>
      </c>
      <c r="J30">
        <v>8</v>
      </c>
      <c r="K30">
        <v>27</v>
      </c>
      <c r="L30">
        <v>121</v>
      </c>
      <c r="M30">
        <v>296</v>
      </c>
      <c r="N30">
        <v>15.125</v>
      </c>
      <c r="O30">
        <v>10.9629629629629</v>
      </c>
      <c r="P30">
        <f t="shared" si="0"/>
        <v>0.29629629629629628</v>
      </c>
      <c r="Q30" s="3">
        <f t="shared" si="1"/>
        <v>0.40878378378378377</v>
      </c>
      <c r="R30">
        <f t="shared" si="2"/>
        <v>1.3796452702702782</v>
      </c>
      <c r="AE30" s="2">
        <v>42066</v>
      </c>
      <c r="AF30">
        <v>7</v>
      </c>
      <c r="AG30">
        <v>30</v>
      </c>
      <c r="AH30">
        <v>407</v>
      </c>
      <c r="AI30">
        <v>858</v>
      </c>
      <c r="AJ30">
        <v>58.142857142857103</v>
      </c>
      <c r="AK30">
        <v>28.6</v>
      </c>
      <c r="AL30">
        <f t="shared" si="17"/>
        <v>0.23333333333333334</v>
      </c>
      <c r="AM30" s="3">
        <f t="shared" si="18"/>
        <v>0.47435897435897434</v>
      </c>
      <c r="AN30">
        <f t="shared" si="19"/>
        <v>2.0329670329670315</v>
      </c>
    </row>
    <row r="31" spans="9:40" x14ac:dyDescent="0.3">
      <c r="I31" t="s">
        <v>11</v>
      </c>
      <c r="J31">
        <f>SUM(J3:J30)/31</f>
        <v>4.870967741935484</v>
      </c>
      <c r="K31">
        <f t="shared" ref="K31:R31" si="20">SUM(K3:K30)/31</f>
        <v>24.096774193548388</v>
      </c>
      <c r="L31">
        <f t="shared" si="20"/>
        <v>98.258064516129039</v>
      </c>
      <c r="M31">
        <f t="shared" si="20"/>
        <v>335.90322580645159</v>
      </c>
      <c r="N31">
        <f t="shared" si="20"/>
        <v>10.883393639832239</v>
      </c>
      <c r="O31">
        <f t="shared" si="20"/>
        <v>11.362624438877683</v>
      </c>
      <c r="P31">
        <f t="shared" si="20"/>
        <v>0.1917735051018653</v>
      </c>
      <c r="Q31">
        <f t="shared" si="20"/>
        <v>0.22192317599661385</v>
      </c>
      <c r="R31">
        <f t="shared" si="20"/>
        <v>0.96599974470874206</v>
      </c>
      <c r="AE31" s="2">
        <v>42067</v>
      </c>
      <c r="AF31">
        <v>9</v>
      </c>
      <c r="AG31">
        <v>16</v>
      </c>
      <c r="AH31">
        <v>67</v>
      </c>
      <c r="AI31">
        <v>186</v>
      </c>
      <c r="AJ31">
        <v>7.4444444444444402</v>
      </c>
      <c r="AK31">
        <v>11.625</v>
      </c>
      <c r="AL31">
        <f t="shared" si="17"/>
        <v>0.5625</v>
      </c>
      <c r="AM31" s="3">
        <f t="shared" si="18"/>
        <v>0.36021505376344087</v>
      </c>
      <c r="AN31">
        <f t="shared" si="19"/>
        <v>0.64038231780167232</v>
      </c>
    </row>
    <row r="32" spans="9:40" x14ac:dyDescent="0.3">
      <c r="J32">
        <f>J31/K31</f>
        <v>0.20214190093708165</v>
      </c>
      <c r="L32">
        <f>L31/M31</f>
        <v>0.29251896667627009</v>
      </c>
      <c r="N32">
        <f>N31/O31</f>
        <v>0.95782393393151877</v>
      </c>
      <c r="AE32" s="2">
        <v>42068</v>
      </c>
      <c r="AF32">
        <v>7</v>
      </c>
      <c r="AG32">
        <v>15</v>
      </c>
      <c r="AH32">
        <v>55</v>
      </c>
      <c r="AI32">
        <v>113</v>
      </c>
      <c r="AJ32">
        <v>7.8571428571428497</v>
      </c>
      <c r="AK32">
        <v>7.5333333333333297</v>
      </c>
      <c r="AL32">
        <f t="shared" si="17"/>
        <v>0.46666666666666667</v>
      </c>
      <c r="AM32" s="3">
        <f t="shared" si="18"/>
        <v>0.48672566371681414</v>
      </c>
      <c r="AN32">
        <f t="shared" si="19"/>
        <v>1.0429835651074584</v>
      </c>
    </row>
    <row r="33" spans="9:40" x14ac:dyDescent="0.3">
      <c r="AE33" s="2">
        <v>42069</v>
      </c>
      <c r="AF33">
        <v>2</v>
      </c>
      <c r="AG33">
        <v>9</v>
      </c>
      <c r="AH33">
        <v>10</v>
      </c>
      <c r="AI33">
        <v>61</v>
      </c>
      <c r="AJ33">
        <v>5</v>
      </c>
      <c r="AK33">
        <v>6.7777777777777697</v>
      </c>
      <c r="AL33">
        <f t="shared" si="17"/>
        <v>0.22222222222222221</v>
      </c>
      <c r="AM33" s="3">
        <f t="shared" si="18"/>
        <v>0.16393442622950818</v>
      </c>
      <c r="AN33">
        <f t="shared" si="19"/>
        <v>0.73770491803278782</v>
      </c>
    </row>
    <row r="34" spans="9:40" x14ac:dyDescent="0.3">
      <c r="AE34" s="2">
        <v>42071</v>
      </c>
      <c r="AF34">
        <v>1</v>
      </c>
      <c r="AG34">
        <v>7</v>
      </c>
      <c r="AH34">
        <v>2</v>
      </c>
      <c r="AI34">
        <v>34</v>
      </c>
      <c r="AJ34">
        <v>2</v>
      </c>
      <c r="AK34">
        <v>4.8571428571428497</v>
      </c>
      <c r="AL34">
        <f t="shared" si="17"/>
        <v>0.14285714285714285</v>
      </c>
      <c r="AM34" s="3">
        <f t="shared" si="18"/>
        <v>5.8823529411764705E-2</v>
      </c>
      <c r="AN34">
        <f t="shared" si="19"/>
        <v>0.41176470588235359</v>
      </c>
    </row>
    <row r="35" spans="9:40" x14ac:dyDescent="0.3">
      <c r="AE35" s="2">
        <v>42072</v>
      </c>
      <c r="AF35">
        <v>4</v>
      </c>
      <c r="AG35">
        <v>15</v>
      </c>
      <c r="AH35">
        <v>16</v>
      </c>
      <c r="AI35">
        <v>213</v>
      </c>
      <c r="AJ35">
        <v>4</v>
      </c>
      <c r="AK35">
        <v>14.2</v>
      </c>
      <c r="AL35">
        <f t="shared" si="17"/>
        <v>0.26666666666666666</v>
      </c>
      <c r="AM35" s="3">
        <f t="shared" si="18"/>
        <v>7.5117370892018781E-2</v>
      </c>
      <c r="AN35">
        <f t="shared" si="19"/>
        <v>0.28169014084507044</v>
      </c>
    </row>
    <row r="36" spans="9:40" x14ac:dyDescent="0.3">
      <c r="I36" t="s">
        <v>10</v>
      </c>
      <c r="P36" t="s">
        <v>12</v>
      </c>
      <c r="Q36" t="s">
        <v>14</v>
      </c>
      <c r="R36" t="s">
        <v>13</v>
      </c>
      <c r="AE36" s="2">
        <v>42073</v>
      </c>
      <c r="AF36">
        <v>4</v>
      </c>
      <c r="AG36">
        <v>17</v>
      </c>
      <c r="AH36">
        <v>26</v>
      </c>
      <c r="AI36">
        <v>217</v>
      </c>
      <c r="AJ36">
        <v>6.5</v>
      </c>
      <c r="AK36">
        <v>12.764705882352899</v>
      </c>
      <c r="AL36">
        <f t="shared" si="17"/>
        <v>0.23529411764705882</v>
      </c>
      <c r="AM36" s="3">
        <f t="shared" si="18"/>
        <v>0.11981566820276497</v>
      </c>
      <c r="AN36">
        <f t="shared" si="19"/>
        <v>0.50921658986175278</v>
      </c>
    </row>
    <row r="37" spans="9:40" x14ac:dyDescent="0.3">
      <c r="I37" s="2">
        <v>42186</v>
      </c>
      <c r="J37">
        <v>1</v>
      </c>
      <c r="K37">
        <v>13</v>
      </c>
      <c r="L37">
        <v>10</v>
      </c>
      <c r="M37">
        <v>75</v>
      </c>
      <c r="N37">
        <v>10</v>
      </c>
      <c r="O37">
        <v>5.7692307692307603</v>
      </c>
      <c r="P37">
        <f>J37/K37</f>
        <v>7.6923076923076927E-2</v>
      </c>
      <c r="Q37" s="3">
        <f>L37/M37</f>
        <v>0.13333333333333333</v>
      </c>
      <c r="R37">
        <f>N37/O37</f>
        <v>1.7333333333333361</v>
      </c>
      <c r="AE37" s="2">
        <v>42076</v>
      </c>
      <c r="AF37">
        <v>3</v>
      </c>
      <c r="AG37">
        <v>14</v>
      </c>
      <c r="AH37">
        <v>80</v>
      </c>
      <c r="AI37">
        <v>165</v>
      </c>
      <c r="AJ37">
        <v>26.6666666666666</v>
      </c>
      <c r="AK37">
        <v>11.785714285714199</v>
      </c>
      <c r="AL37">
        <f t="shared" si="17"/>
        <v>0.21428571428571427</v>
      </c>
      <c r="AM37" s="3">
        <f t="shared" si="18"/>
        <v>0.48484848484848486</v>
      </c>
      <c r="AN37">
        <f t="shared" si="19"/>
        <v>2.2626262626262736</v>
      </c>
    </row>
    <row r="38" spans="9:40" x14ac:dyDescent="0.3">
      <c r="I38" s="2">
        <v>42187</v>
      </c>
      <c r="J38">
        <v>4</v>
      </c>
      <c r="K38">
        <v>10</v>
      </c>
      <c r="L38">
        <v>26</v>
      </c>
      <c r="M38">
        <v>65</v>
      </c>
      <c r="N38">
        <v>6.5</v>
      </c>
      <c r="O38">
        <v>6.5</v>
      </c>
      <c r="P38">
        <f t="shared" ref="P38:P62" si="21">J38/K38</f>
        <v>0.4</v>
      </c>
      <c r="Q38" s="3">
        <f t="shared" ref="Q38:Q63" si="22">L38/M38</f>
        <v>0.4</v>
      </c>
      <c r="R38">
        <f t="shared" ref="R38:R63" si="23">N38/O38</f>
        <v>1</v>
      </c>
      <c r="AE38" s="2">
        <v>42080</v>
      </c>
      <c r="AF38">
        <v>4</v>
      </c>
      <c r="AG38">
        <v>21</v>
      </c>
      <c r="AH38">
        <v>93</v>
      </c>
      <c r="AI38">
        <v>304</v>
      </c>
      <c r="AJ38">
        <v>23.25</v>
      </c>
      <c r="AK38">
        <v>14.4761904761904</v>
      </c>
      <c r="AL38">
        <f t="shared" si="17"/>
        <v>0.19047619047619047</v>
      </c>
      <c r="AM38" s="3">
        <f t="shared" si="18"/>
        <v>0.30592105263157893</v>
      </c>
      <c r="AN38">
        <f t="shared" si="19"/>
        <v>1.606085526315798</v>
      </c>
    </row>
    <row r="39" spans="9:40" x14ac:dyDescent="0.3">
      <c r="I39" s="2">
        <v>42188</v>
      </c>
      <c r="J39">
        <v>2</v>
      </c>
      <c r="K39">
        <v>9</v>
      </c>
      <c r="L39">
        <v>10</v>
      </c>
      <c r="M39">
        <v>80</v>
      </c>
      <c r="N39">
        <v>5</v>
      </c>
      <c r="O39">
        <v>8.8888888888888804</v>
      </c>
      <c r="P39">
        <f t="shared" si="21"/>
        <v>0.22222222222222221</v>
      </c>
      <c r="Q39" s="3">
        <f t="shared" si="22"/>
        <v>0.125</v>
      </c>
      <c r="R39">
        <f t="shared" si="23"/>
        <v>0.56250000000000056</v>
      </c>
      <c r="AE39" s="2">
        <v>42081</v>
      </c>
      <c r="AF39">
        <v>1</v>
      </c>
      <c r="AG39">
        <v>18</v>
      </c>
      <c r="AH39">
        <v>10</v>
      </c>
      <c r="AI39">
        <v>130</v>
      </c>
      <c r="AJ39">
        <v>10</v>
      </c>
      <c r="AK39">
        <v>7.2222222222222197</v>
      </c>
      <c r="AL39">
        <f t="shared" si="17"/>
        <v>5.5555555555555552E-2</v>
      </c>
      <c r="AM39" s="3">
        <f t="shared" si="18"/>
        <v>7.6923076923076927E-2</v>
      </c>
      <c r="AN39">
        <f t="shared" si="19"/>
        <v>1.384615384615385</v>
      </c>
    </row>
    <row r="40" spans="9:40" x14ac:dyDescent="0.3">
      <c r="I40" s="2">
        <v>42189</v>
      </c>
      <c r="J40">
        <v>7</v>
      </c>
      <c r="K40">
        <v>14</v>
      </c>
      <c r="L40">
        <v>183</v>
      </c>
      <c r="M40">
        <v>219</v>
      </c>
      <c r="N40">
        <v>26.1428571428571</v>
      </c>
      <c r="O40">
        <v>15.6428571428571</v>
      </c>
      <c r="P40">
        <f t="shared" si="21"/>
        <v>0.5</v>
      </c>
      <c r="Q40" s="3">
        <f t="shared" si="22"/>
        <v>0.83561643835616439</v>
      </c>
      <c r="R40">
        <f t="shared" si="23"/>
        <v>1.6712328767123306</v>
      </c>
      <c r="AE40" s="2">
        <v>42082</v>
      </c>
      <c r="AF40">
        <v>8</v>
      </c>
      <c r="AG40">
        <v>17</v>
      </c>
      <c r="AH40">
        <v>163</v>
      </c>
      <c r="AI40">
        <v>395</v>
      </c>
      <c r="AJ40">
        <v>20.375</v>
      </c>
      <c r="AK40">
        <v>23.235294117647001</v>
      </c>
      <c r="AL40">
        <f t="shared" si="17"/>
        <v>0.47058823529411764</v>
      </c>
      <c r="AM40" s="3">
        <f t="shared" si="18"/>
        <v>0.41265822784810124</v>
      </c>
      <c r="AN40">
        <f t="shared" si="19"/>
        <v>0.87689873417721742</v>
      </c>
    </row>
    <row r="41" spans="9:40" x14ac:dyDescent="0.3">
      <c r="I41" s="2">
        <v>42190</v>
      </c>
      <c r="J41">
        <v>30</v>
      </c>
      <c r="K41">
        <v>43</v>
      </c>
      <c r="L41">
        <v>1498</v>
      </c>
      <c r="M41">
        <v>1624</v>
      </c>
      <c r="N41">
        <v>49.933333333333302</v>
      </c>
      <c r="O41">
        <v>37.767441860465098</v>
      </c>
      <c r="P41">
        <f t="shared" si="21"/>
        <v>0.69767441860465118</v>
      </c>
      <c r="Q41" s="3">
        <f t="shared" si="22"/>
        <v>0.92241379310344829</v>
      </c>
      <c r="R41">
        <f t="shared" si="23"/>
        <v>1.322126436781609</v>
      </c>
      <c r="AE41" s="2">
        <v>42083</v>
      </c>
      <c r="AF41">
        <v>12</v>
      </c>
      <c r="AG41">
        <v>27</v>
      </c>
      <c r="AH41">
        <v>61</v>
      </c>
      <c r="AI41">
        <v>135</v>
      </c>
      <c r="AJ41">
        <v>5.0833333333333304</v>
      </c>
      <c r="AK41">
        <v>5</v>
      </c>
      <c r="AL41">
        <f t="shared" si="17"/>
        <v>0.44444444444444442</v>
      </c>
      <c r="AM41" s="3">
        <f t="shared" si="18"/>
        <v>0.45185185185185184</v>
      </c>
      <c r="AN41">
        <f t="shared" si="19"/>
        <v>1.0166666666666662</v>
      </c>
    </row>
    <row r="42" spans="9:40" x14ac:dyDescent="0.3">
      <c r="I42" s="2">
        <v>42191</v>
      </c>
      <c r="J42">
        <v>16</v>
      </c>
      <c r="K42">
        <v>35</v>
      </c>
      <c r="L42">
        <v>455</v>
      </c>
      <c r="M42">
        <v>588</v>
      </c>
      <c r="N42">
        <v>28.4375</v>
      </c>
      <c r="O42">
        <v>16.8</v>
      </c>
      <c r="P42">
        <f t="shared" si="21"/>
        <v>0.45714285714285713</v>
      </c>
      <c r="Q42" s="3">
        <f t="shared" si="22"/>
        <v>0.77380952380952384</v>
      </c>
      <c r="R42">
        <f t="shared" si="23"/>
        <v>1.6927083333333333</v>
      </c>
      <c r="AE42" s="2">
        <v>42084</v>
      </c>
      <c r="AF42">
        <v>2</v>
      </c>
      <c r="AG42">
        <v>7</v>
      </c>
      <c r="AH42">
        <v>14</v>
      </c>
      <c r="AI42">
        <v>34</v>
      </c>
      <c r="AJ42">
        <v>7</v>
      </c>
      <c r="AK42">
        <v>4.8571428571428497</v>
      </c>
      <c r="AL42">
        <f t="shared" si="17"/>
        <v>0.2857142857142857</v>
      </c>
      <c r="AM42" s="3">
        <f t="shared" si="18"/>
        <v>0.41176470588235292</v>
      </c>
      <c r="AN42">
        <f t="shared" si="19"/>
        <v>1.4411764705882375</v>
      </c>
    </row>
    <row r="43" spans="9:40" x14ac:dyDescent="0.3">
      <c r="I43" s="2">
        <v>42192</v>
      </c>
      <c r="J43">
        <v>3</v>
      </c>
      <c r="K43">
        <v>25</v>
      </c>
      <c r="L43">
        <v>19</v>
      </c>
      <c r="M43">
        <v>201</v>
      </c>
      <c r="N43">
        <v>6.3333333333333304</v>
      </c>
      <c r="O43">
        <v>8.0399999999999991</v>
      </c>
      <c r="P43">
        <f t="shared" si="21"/>
        <v>0.12</v>
      </c>
      <c r="Q43" s="3">
        <f t="shared" si="22"/>
        <v>9.4527363184079602E-2</v>
      </c>
      <c r="R43">
        <f t="shared" si="23"/>
        <v>0.78772802653399643</v>
      </c>
      <c r="AE43" s="2">
        <v>42086</v>
      </c>
      <c r="AF43">
        <v>1</v>
      </c>
      <c r="AG43">
        <v>14</v>
      </c>
      <c r="AH43">
        <v>5</v>
      </c>
      <c r="AI43">
        <v>169</v>
      </c>
      <c r="AJ43">
        <v>5</v>
      </c>
      <c r="AK43">
        <v>12.0714285714285</v>
      </c>
      <c r="AL43">
        <f t="shared" si="17"/>
        <v>7.1428571428571425E-2</v>
      </c>
      <c r="AM43" s="3">
        <f t="shared" si="18"/>
        <v>2.9585798816568046E-2</v>
      </c>
      <c r="AN43">
        <f t="shared" si="19"/>
        <v>0.41420118343195511</v>
      </c>
    </row>
    <row r="44" spans="9:40" x14ac:dyDescent="0.3">
      <c r="I44" s="2">
        <v>42194</v>
      </c>
      <c r="J44">
        <v>11</v>
      </c>
      <c r="K44">
        <v>21</v>
      </c>
      <c r="L44">
        <v>118</v>
      </c>
      <c r="M44">
        <v>221</v>
      </c>
      <c r="N44">
        <v>10.7272727272727</v>
      </c>
      <c r="O44">
        <v>10.523809523809501</v>
      </c>
      <c r="P44">
        <f t="shared" si="21"/>
        <v>0.52380952380952384</v>
      </c>
      <c r="Q44" s="3">
        <f t="shared" si="22"/>
        <v>0.5339366515837104</v>
      </c>
      <c r="R44">
        <f t="shared" si="23"/>
        <v>1.0193336075689012</v>
      </c>
      <c r="AE44" s="2">
        <v>42087</v>
      </c>
      <c r="AF44">
        <v>2</v>
      </c>
      <c r="AG44">
        <v>12</v>
      </c>
      <c r="AH44">
        <v>4</v>
      </c>
      <c r="AI44">
        <v>68</v>
      </c>
      <c r="AJ44">
        <v>2</v>
      </c>
      <c r="AK44">
        <v>5.6666666666666599</v>
      </c>
      <c r="AL44">
        <f t="shared" si="17"/>
        <v>0.16666666666666666</v>
      </c>
      <c r="AM44" s="3">
        <f t="shared" si="18"/>
        <v>5.8823529411764705E-2</v>
      </c>
      <c r="AN44">
        <f t="shared" si="19"/>
        <v>0.35294117647058865</v>
      </c>
    </row>
    <row r="45" spans="9:40" x14ac:dyDescent="0.3">
      <c r="I45" s="2">
        <v>42195</v>
      </c>
      <c r="J45">
        <v>18</v>
      </c>
      <c r="K45">
        <v>32</v>
      </c>
      <c r="L45">
        <v>219</v>
      </c>
      <c r="M45">
        <v>313</v>
      </c>
      <c r="N45">
        <v>12.1666666666666</v>
      </c>
      <c r="O45">
        <v>9.78125</v>
      </c>
      <c r="P45">
        <f t="shared" si="21"/>
        <v>0.5625</v>
      </c>
      <c r="Q45" s="3">
        <f t="shared" si="22"/>
        <v>0.69968051118210861</v>
      </c>
      <c r="R45">
        <f t="shared" si="23"/>
        <v>1.2438764643237419</v>
      </c>
      <c r="AE45" s="2">
        <v>42088</v>
      </c>
      <c r="AF45">
        <v>2</v>
      </c>
      <c r="AG45">
        <v>7</v>
      </c>
      <c r="AH45">
        <v>4</v>
      </c>
      <c r="AI45">
        <v>48</v>
      </c>
      <c r="AJ45">
        <v>2</v>
      </c>
      <c r="AK45">
        <v>6.8571428571428497</v>
      </c>
      <c r="AL45">
        <f t="shared" si="17"/>
        <v>0.2857142857142857</v>
      </c>
      <c r="AM45" s="3">
        <f t="shared" si="18"/>
        <v>8.3333333333333329E-2</v>
      </c>
      <c r="AN45">
        <f t="shared" si="19"/>
        <v>0.29166666666666696</v>
      </c>
    </row>
    <row r="46" spans="9:40" x14ac:dyDescent="0.3">
      <c r="I46" s="2">
        <v>42196</v>
      </c>
      <c r="J46">
        <v>2</v>
      </c>
      <c r="K46">
        <v>9</v>
      </c>
      <c r="L46">
        <v>79</v>
      </c>
      <c r="M46">
        <v>172</v>
      </c>
      <c r="N46">
        <v>39.5</v>
      </c>
      <c r="O46">
        <v>19.1111111111111</v>
      </c>
      <c r="P46">
        <f t="shared" si="21"/>
        <v>0.22222222222222221</v>
      </c>
      <c r="Q46" s="3">
        <f t="shared" si="22"/>
        <v>0.45930232558139533</v>
      </c>
      <c r="R46">
        <f t="shared" si="23"/>
        <v>2.0668604651162803</v>
      </c>
      <c r="AE46" s="2">
        <v>42090</v>
      </c>
      <c r="AF46">
        <v>1</v>
      </c>
      <c r="AG46">
        <v>13</v>
      </c>
      <c r="AH46">
        <v>3</v>
      </c>
      <c r="AI46">
        <v>49</v>
      </c>
      <c r="AJ46">
        <v>3</v>
      </c>
      <c r="AK46">
        <v>3.7692307692307598</v>
      </c>
      <c r="AL46">
        <f t="shared" si="17"/>
        <v>7.6923076923076927E-2</v>
      </c>
      <c r="AM46" s="3">
        <f t="shared" si="18"/>
        <v>6.1224489795918366E-2</v>
      </c>
      <c r="AN46">
        <f t="shared" si="19"/>
        <v>0.79591836734694077</v>
      </c>
    </row>
    <row r="47" spans="9:40" x14ac:dyDescent="0.3">
      <c r="I47" s="2">
        <v>42197</v>
      </c>
      <c r="J47">
        <v>4</v>
      </c>
      <c r="K47">
        <v>12</v>
      </c>
      <c r="L47">
        <v>5</v>
      </c>
      <c r="M47">
        <v>20</v>
      </c>
      <c r="N47">
        <v>1.25</v>
      </c>
      <c r="O47">
        <v>1.6666666666666601</v>
      </c>
      <c r="P47">
        <f t="shared" si="21"/>
        <v>0.33333333333333331</v>
      </c>
      <c r="Q47" s="3">
        <f t="shared" si="22"/>
        <v>0.25</v>
      </c>
      <c r="R47">
        <f t="shared" si="23"/>
        <v>0.750000000000003</v>
      </c>
      <c r="AE47" s="2">
        <v>42091</v>
      </c>
      <c r="AF47">
        <v>1</v>
      </c>
      <c r="AG47">
        <v>4</v>
      </c>
      <c r="AH47">
        <v>5</v>
      </c>
      <c r="AI47">
        <v>27</v>
      </c>
      <c r="AJ47">
        <v>5</v>
      </c>
      <c r="AK47">
        <v>6.75</v>
      </c>
      <c r="AL47">
        <f t="shared" si="17"/>
        <v>0.25</v>
      </c>
      <c r="AM47" s="3">
        <f t="shared" si="18"/>
        <v>0.18518518518518517</v>
      </c>
      <c r="AN47">
        <f t="shared" si="19"/>
        <v>0.7407407407407407</v>
      </c>
    </row>
    <row r="48" spans="9:40" x14ac:dyDescent="0.3">
      <c r="I48" s="2">
        <v>42198</v>
      </c>
      <c r="J48">
        <v>3</v>
      </c>
      <c r="K48">
        <v>17</v>
      </c>
      <c r="L48">
        <v>26</v>
      </c>
      <c r="M48">
        <v>123</v>
      </c>
      <c r="N48">
        <v>8.6666666666666607</v>
      </c>
      <c r="O48">
        <v>7.23529411764705</v>
      </c>
      <c r="P48">
        <f t="shared" si="21"/>
        <v>0.17647058823529413</v>
      </c>
      <c r="Q48" s="3">
        <f t="shared" si="22"/>
        <v>0.21138211382113822</v>
      </c>
      <c r="R48">
        <f t="shared" si="23"/>
        <v>1.1978319783197839</v>
      </c>
      <c r="AE48" s="2">
        <v>42093</v>
      </c>
      <c r="AF48">
        <v>2</v>
      </c>
      <c r="AG48">
        <v>19</v>
      </c>
      <c r="AH48">
        <v>14</v>
      </c>
      <c r="AI48">
        <v>191</v>
      </c>
      <c r="AJ48">
        <v>7</v>
      </c>
      <c r="AK48">
        <v>10.052631578947301</v>
      </c>
      <c r="AL48">
        <f t="shared" si="17"/>
        <v>0.10526315789473684</v>
      </c>
      <c r="AM48" s="3">
        <f t="shared" si="18"/>
        <v>7.3298429319371722E-2</v>
      </c>
      <c r="AN48">
        <f t="shared" si="19"/>
        <v>0.69633507853403609</v>
      </c>
    </row>
    <row r="49" spans="9:40" x14ac:dyDescent="0.3">
      <c r="I49" s="2">
        <v>42199</v>
      </c>
      <c r="J49">
        <v>1</v>
      </c>
      <c r="K49">
        <v>17</v>
      </c>
      <c r="L49">
        <v>2</v>
      </c>
      <c r="M49">
        <v>312</v>
      </c>
      <c r="N49">
        <v>2</v>
      </c>
      <c r="O49">
        <v>18.352941176470502</v>
      </c>
      <c r="P49">
        <f t="shared" si="21"/>
        <v>5.8823529411764705E-2</v>
      </c>
      <c r="Q49" s="3">
        <f t="shared" si="22"/>
        <v>6.41025641025641E-3</v>
      </c>
      <c r="R49">
        <f t="shared" si="23"/>
        <v>0.10897435897435949</v>
      </c>
      <c r="AE49" t="s">
        <v>11</v>
      </c>
      <c r="AF49">
        <f>AVERAGE(AF28:AF48)</f>
        <v>3.8095238095238093</v>
      </c>
      <c r="AG49">
        <f>AVERAGE(AG28:AG48)</f>
        <v>14.761904761904763</v>
      </c>
      <c r="AH49">
        <f>AVERAGE(AH28:AH48)</f>
        <v>60.61904761904762</v>
      </c>
      <c r="AI49">
        <f>AVERAGE(AI28:AI48)</f>
        <v>180.85714285714286</v>
      </c>
      <c r="AJ49">
        <f>AVERAGE(AJ28:AJ48)</f>
        <v>12.272354497354492</v>
      </c>
      <c r="AK49">
        <f>AVERAGE(AK28:AK48)</f>
        <v>10.683474340539776</v>
      </c>
      <c r="AL49">
        <f>SUM(AL28:AL48)/31</f>
        <v>0.16846890847315293</v>
      </c>
      <c r="AM49">
        <f t="shared" ref="AM49:AN49" si="24">SUM(AM28:AM48)/31</f>
        <v>0.16829356042655019</v>
      </c>
      <c r="AN49">
        <f t="shared" si="24"/>
        <v>0.66791442442679316</v>
      </c>
    </row>
    <row r="50" spans="9:40" x14ac:dyDescent="0.3">
      <c r="I50" s="2">
        <v>42200</v>
      </c>
      <c r="J50">
        <v>5</v>
      </c>
      <c r="K50">
        <v>29</v>
      </c>
      <c r="L50">
        <v>21</v>
      </c>
      <c r="M50">
        <v>198</v>
      </c>
      <c r="N50">
        <v>4.2</v>
      </c>
      <c r="O50">
        <v>6.8275862068965498</v>
      </c>
      <c r="P50">
        <f t="shared" si="21"/>
        <v>0.17241379310344829</v>
      </c>
      <c r="Q50" s="3">
        <f t="shared" si="22"/>
        <v>0.10606060606060606</v>
      </c>
      <c r="R50">
        <f t="shared" si="23"/>
        <v>0.61515151515151534</v>
      </c>
      <c r="AF50">
        <f>AF49/AG49</f>
        <v>0.25806451612903225</v>
      </c>
      <c r="AH50">
        <f>AH49/AI49</f>
        <v>0.3351764086361243</v>
      </c>
      <c r="AJ50">
        <f>AJ49/AK49</f>
        <v>1.1487231687153974</v>
      </c>
    </row>
    <row r="51" spans="9:40" x14ac:dyDescent="0.3">
      <c r="I51" s="2">
        <v>42201</v>
      </c>
      <c r="J51">
        <v>2</v>
      </c>
      <c r="K51">
        <v>21</v>
      </c>
      <c r="L51">
        <v>13</v>
      </c>
      <c r="M51">
        <v>204</v>
      </c>
      <c r="N51">
        <v>6.5</v>
      </c>
      <c r="O51">
        <v>9.71428571428571</v>
      </c>
      <c r="P51">
        <f t="shared" si="21"/>
        <v>9.5238095238095233E-2</v>
      </c>
      <c r="Q51" s="3">
        <f t="shared" si="22"/>
        <v>6.3725490196078427E-2</v>
      </c>
      <c r="R51">
        <f t="shared" si="23"/>
        <v>0.66911764705882382</v>
      </c>
    </row>
    <row r="52" spans="9:40" x14ac:dyDescent="0.3">
      <c r="I52" s="2">
        <v>42202</v>
      </c>
      <c r="J52">
        <v>1</v>
      </c>
      <c r="K52">
        <v>15</v>
      </c>
      <c r="L52">
        <v>10</v>
      </c>
      <c r="M52">
        <v>471</v>
      </c>
      <c r="N52">
        <v>10</v>
      </c>
      <c r="O52">
        <v>31.4</v>
      </c>
      <c r="P52">
        <f t="shared" si="21"/>
        <v>6.6666666666666666E-2</v>
      </c>
      <c r="Q52" s="3">
        <f t="shared" si="22"/>
        <v>2.1231422505307854E-2</v>
      </c>
      <c r="R52">
        <f t="shared" si="23"/>
        <v>0.31847133757961787</v>
      </c>
    </row>
    <row r="53" spans="9:40" x14ac:dyDescent="0.3">
      <c r="I53" s="2">
        <v>42203</v>
      </c>
      <c r="J53">
        <v>8</v>
      </c>
      <c r="K53">
        <v>19</v>
      </c>
      <c r="L53">
        <v>56</v>
      </c>
      <c r="M53">
        <v>114</v>
      </c>
      <c r="N53">
        <v>7</v>
      </c>
      <c r="O53">
        <v>6</v>
      </c>
      <c r="P53">
        <f t="shared" si="21"/>
        <v>0.42105263157894735</v>
      </c>
      <c r="Q53" s="3">
        <f t="shared" si="22"/>
        <v>0.49122807017543857</v>
      </c>
      <c r="R53">
        <f t="shared" si="23"/>
        <v>1.1666666666666667</v>
      </c>
    </row>
    <row r="54" spans="9:40" x14ac:dyDescent="0.3">
      <c r="I54" s="2">
        <v>42205</v>
      </c>
      <c r="J54">
        <v>1</v>
      </c>
      <c r="K54">
        <v>13</v>
      </c>
      <c r="L54">
        <v>16</v>
      </c>
      <c r="M54">
        <v>101</v>
      </c>
      <c r="N54">
        <v>16</v>
      </c>
      <c r="O54">
        <v>7.7692307692307603</v>
      </c>
      <c r="P54">
        <f t="shared" si="21"/>
        <v>7.6923076923076927E-2</v>
      </c>
      <c r="Q54" s="3">
        <f t="shared" si="22"/>
        <v>0.15841584158415842</v>
      </c>
      <c r="R54">
        <f t="shared" si="23"/>
        <v>2.0594059405940617</v>
      </c>
    </row>
    <row r="55" spans="9:40" x14ac:dyDescent="0.3">
      <c r="I55" s="2">
        <v>42206</v>
      </c>
      <c r="J55">
        <v>4</v>
      </c>
      <c r="K55">
        <v>72</v>
      </c>
      <c r="L55">
        <v>7</v>
      </c>
      <c r="M55">
        <v>1731</v>
      </c>
      <c r="N55">
        <v>1.75</v>
      </c>
      <c r="O55">
        <v>24.0416666666666</v>
      </c>
      <c r="P55">
        <f t="shared" si="21"/>
        <v>5.5555555555555552E-2</v>
      </c>
      <c r="Q55" s="3">
        <f t="shared" si="22"/>
        <v>4.0439052570768342E-3</v>
      </c>
      <c r="R55">
        <f t="shared" si="23"/>
        <v>7.279029462738322E-2</v>
      </c>
    </row>
    <row r="56" spans="9:40" x14ac:dyDescent="0.3">
      <c r="I56" s="2">
        <v>42207</v>
      </c>
      <c r="J56">
        <v>3</v>
      </c>
      <c r="K56">
        <v>19</v>
      </c>
      <c r="L56">
        <v>47</v>
      </c>
      <c r="M56">
        <v>145</v>
      </c>
      <c r="N56">
        <v>15.6666666666666</v>
      </c>
      <c r="O56">
        <v>7.6315789473684204</v>
      </c>
      <c r="P56">
        <f t="shared" si="21"/>
        <v>0.15789473684210525</v>
      </c>
      <c r="Q56" s="3">
        <f t="shared" si="22"/>
        <v>0.32413793103448274</v>
      </c>
      <c r="R56">
        <f t="shared" si="23"/>
        <v>2.0528735632183821</v>
      </c>
    </row>
    <row r="57" spans="9:40" x14ac:dyDescent="0.3">
      <c r="I57" s="2">
        <v>42208</v>
      </c>
      <c r="J57">
        <v>1</v>
      </c>
      <c r="K57">
        <v>22</v>
      </c>
      <c r="L57">
        <v>10</v>
      </c>
      <c r="M57">
        <v>96</v>
      </c>
      <c r="N57">
        <v>10</v>
      </c>
      <c r="O57">
        <v>4.3636363636363598</v>
      </c>
      <c r="P57">
        <f t="shared" si="21"/>
        <v>4.5454545454545456E-2</v>
      </c>
      <c r="Q57" s="3">
        <f t="shared" si="22"/>
        <v>0.10416666666666667</v>
      </c>
      <c r="R57">
        <f t="shared" si="23"/>
        <v>2.2916666666666687</v>
      </c>
    </row>
    <row r="58" spans="9:40" x14ac:dyDescent="0.3">
      <c r="I58" s="2">
        <v>42209</v>
      </c>
      <c r="J58">
        <v>1</v>
      </c>
      <c r="K58">
        <v>27</v>
      </c>
      <c r="L58">
        <v>10</v>
      </c>
      <c r="M58">
        <v>817</v>
      </c>
      <c r="N58">
        <v>10</v>
      </c>
      <c r="O58">
        <v>30.259259259259199</v>
      </c>
      <c r="P58">
        <f t="shared" si="21"/>
        <v>3.7037037037037035E-2</v>
      </c>
      <c r="Q58" s="3">
        <f t="shared" si="22"/>
        <v>1.2239902080783354E-2</v>
      </c>
      <c r="R58">
        <f t="shared" si="23"/>
        <v>0.33047735618115121</v>
      </c>
    </row>
    <row r="59" spans="9:40" x14ac:dyDescent="0.3">
      <c r="I59" s="2">
        <v>42210</v>
      </c>
      <c r="J59">
        <v>5</v>
      </c>
      <c r="K59">
        <v>11</v>
      </c>
      <c r="L59">
        <v>14</v>
      </c>
      <c r="M59">
        <v>97</v>
      </c>
      <c r="N59">
        <v>2.8</v>
      </c>
      <c r="O59">
        <v>8.8181818181818095</v>
      </c>
      <c r="P59">
        <f t="shared" si="21"/>
        <v>0.45454545454545453</v>
      </c>
      <c r="Q59" s="3">
        <f t="shared" si="22"/>
        <v>0.14432989690721648</v>
      </c>
      <c r="R59">
        <f t="shared" si="23"/>
        <v>0.3175257731958766</v>
      </c>
    </row>
    <row r="60" spans="9:40" x14ac:dyDescent="0.3">
      <c r="I60" s="2">
        <v>42212</v>
      </c>
      <c r="J60">
        <v>1</v>
      </c>
      <c r="K60">
        <v>21</v>
      </c>
      <c r="L60">
        <v>8</v>
      </c>
      <c r="M60">
        <v>110</v>
      </c>
      <c r="N60">
        <v>8</v>
      </c>
      <c r="O60">
        <v>5.2380952380952301</v>
      </c>
      <c r="P60">
        <f t="shared" si="21"/>
        <v>4.7619047619047616E-2</v>
      </c>
      <c r="Q60" s="3">
        <f t="shared" si="22"/>
        <v>7.2727272727272724E-2</v>
      </c>
      <c r="R60">
        <f t="shared" si="23"/>
        <v>1.5272727272727296</v>
      </c>
    </row>
    <row r="61" spans="9:40" x14ac:dyDescent="0.3">
      <c r="I61" s="2">
        <v>42213</v>
      </c>
      <c r="J61">
        <v>4</v>
      </c>
      <c r="K61">
        <v>23</v>
      </c>
      <c r="L61">
        <v>29</v>
      </c>
      <c r="M61">
        <v>160</v>
      </c>
      <c r="N61">
        <v>7.25</v>
      </c>
      <c r="O61">
        <v>6.9565217391304301</v>
      </c>
      <c r="P61">
        <f t="shared" si="21"/>
        <v>0.17391304347826086</v>
      </c>
      <c r="Q61" s="3">
        <f t="shared" si="22"/>
        <v>0.18124999999999999</v>
      </c>
      <c r="R61">
        <f t="shared" si="23"/>
        <v>1.0421875000000007</v>
      </c>
    </row>
    <row r="62" spans="9:40" x14ac:dyDescent="0.3">
      <c r="I62" s="2">
        <v>42214</v>
      </c>
      <c r="J62">
        <v>1</v>
      </c>
      <c r="K62">
        <v>19</v>
      </c>
      <c r="L62">
        <v>12</v>
      </c>
      <c r="M62">
        <v>98</v>
      </c>
      <c r="N62">
        <v>12</v>
      </c>
      <c r="O62">
        <v>5.1578947368421</v>
      </c>
      <c r="P62">
        <f t="shared" si="21"/>
        <v>5.2631578947368418E-2</v>
      </c>
      <c r="Q62" s="3">
        <f t="shared" si="22"/>
        <v>0.12244897959183673</v>
      </c>
      <c r="R62">
        <f t="shared" si="23"/>
        <v>2.3265306122449005</v>
      </c>
    </row>
    <row r="63" spans="9:40" x14ac:dyDescent="0.3">
      <c r="I63" s="2">
        <v>42216</v>
      </c>
      <c r="J63">
        <v>8</v>
      </c>
      <c r="K63">
        <v>24</v>
      </c>
      <c r="L63">
        <v>121</v>
      </c>
      <c r="M63">
        <v>224</v>
      </c>
      <c r="N63">
        <v>15.125</v>
      </c>
      <c r="O63">
        <v>9.3333333333333304</v>
      </c>
      <c r="P63">
        <f>J63/K63</f>
        <v>0.33333333333333331</v>
      </c>
      <c r="Q63" s="3">
        <f t="shared" si="22"/>
        <v>0.5401785714285714</v>
      </c>
      <c r="R63">
        <f t="shared" si="23"/>
        <v>1.6205357142857149</v>
      </c>
    </row>
    <row r="64" spans="9:40" x14ac:dyDescent="0.3">
      <c r="P64" s="5">
        <f>SUM(P37:P63)/31</f>
        <v>0.21101291510412537</v>
      </c>
      <c r="Q64" s="4">
        <f t="shared" ref="Q64:R64" si="25">SUM(Q37:Q63)/31</f>
        <v>0.25134183440582758</v>
      </c>
      <c r="R64" s="5">
        <f t="shared" si="25"/>
        <v>1.0182961030884248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Vincent</dc:creator>
  <cp:lastModifiedBy>Cyril Vincent</cp:lastModifiedBy>
  <dcterms:created xsi:type="dcterms:W3CDTF">2015-06-05T18:19:34Z</dcterms:created>
  <dcterms:modified xsi:type="dcterms:W3CDTF">2024-10-11T19:03:57Z</dcterms:modified>
</cp:coreProperties>
</file>