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iscri\data\"/>
    </mc:Choice>
  </mc:AlternateContent>
  <xr:revisionPtr revIDLastSave="0" documentId="13_ncr:1_{E013C3A9-46AC-4FC6-851E-50738EBF6B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  <c r="AG50" i="1"/>
  <c r="AI50" i="1"/>
  <c r="AK50" i="1"/>
  <c r="AL24" i="1"/>
  <c r="AA13" i="1"/>
  <c r="L31" i="1"/>
  <c r="M31" i="1"/>
  <c r="N31" i="1"/>
  <c r="O31" i="1"/>
  <c r="P31" i="1"/>
  <c r="K31" i="1"/>
  <c r="AO48" i="1"/>
  <c r="AN48" i="1"/>
  <c r="AM48" i="1"/>
  <c r="AO47" i="1"/>
  <c r="AN47" i="1"/>
  <c r="AM47" i="1"/>
  <c r="AO46" i="1"/>
  <c r="AN46" i="1"/>
  <c r="AM46" i="1"/>
  <c r="AO45" i="1"/>
  <c r="AN45" i="1"/>
  <c r="AM45" i="1"/>
  <c r="AO44" i="1"/>
  <c r="AN44" i="1"/>
  <c r="AM44" i="1"/>
  <c r="AO43" i="1"/>
  <c r="AN43" i="1"/>
  <c r="AM43" i="1"/>
  <c r="AO42" i="1"/>
  <c r="AN42" i="1"/>
  <c r="AM42" i="1"/>
  <c r="AO41" i="1"/>
  <c r="AN41" i="1"/>
  <c r="AM41" i="1"/>
  <c r="AO40" i="1"/>
  <c r="AN40" i="1"/>
  <c r="AM40" i="1"/>
  <c r="AO39" i="1"/>
  <c r="AN39" i="1"/>
  <c r="AM39" i="1"/>
  <c r="AO38" i="1"/>
  <c r="AN38" i="1"/>
  <c r="AM38" i="1"/>
  <c r="AO37" i="1"/>
  <c r="AN37" i="1"/>
  <c r="AM37" i="1"/>
  <c r="AO36" i="1"/>
  <c r="AN36" i="1"/>
  <c r="AM36" i="1"/>
  <c r="AO35" i="1"/>
  <c r="AN35" i="1"/>
  <c r="AM35" i="1"/>
  <c r="AO34" i="1"/>
  <c r="AN34" i="1"/>
  <c r="AM34" i="1"/>
  <c r="AO33" i="1"/>
  <c r="AN33" i="1"/>
  <c r="AM33" i="1"/>
  <c r="AO32" i="1"/>
  <c r="AN32" i="1"/>
  <c r="AM32" i="1"/>
  <c r="AO31" i="1"/>
  <c r="AN31" i="1"/>
  <c r="AM31" i="1"/>
  <c r="AO30" i="1"/>
  <c r="AN30" i="1"/>
  <c r="AM30" i="1"/>
  <c r="AO29" i="1"/>
  <c r="AN29" i="1"/>
  <c r="AM29" i="1"/>
  <c r="AO28" i="1"/>
  <c r="AN28" i="1"/>
  <c r="AM28" i="1"/>
  <c r="AK24" i="1"/>
  <c r="AJ24" i="1"/>
  <c r="AI24" i="1"/>
  <c r="AH24" i="1"/>
  <c r="AG24" i="1"/>
  <c r="AG25" i="1" s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4" i="1"/>
  <c r="AN4" i="1"/>
  <c r="AM4" i="1"/>
  <c r="AO3" i="1"/>
  <c r="AN3" i="1"/>
  <c r="AM3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Z13" i="1"/>
  <c r="Y13" i="1"/>
  <c r="X13" i="1"/>
  <c r="W13" i="1"/>
  <c r="V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B3" i="1"/>
  <c r="Q63" i="1"/>
  <c r="S63" i="1"/>
  <c r="R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D5" i="1"/>
  <c r="D6" i="1"/>
  <c r="D7" i="1"/>
  <c r="D8" i="1"/>
  <c r="D9" i="1"/>
  <c r="D10" i="1"/>
  <c r="D11" i="1"/>
  <c r="D12" i="1"/>
  <c r="D13" i="1"/>
  <c r="D14" i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Q31" i="1" l="1"/>
  <c r="AN24" i="1"/>
  <c r="AB13" i="1"/>
  <c r="X14" i="1"/>
  <c r="AM24" i="1"/>
  <c r="AD13" i="1"/>
  <c r="R31" i="1"/>
  <c r="S31" i="1"/>
  <c r="AO24" i="1"/>
  <c r="AC13" i="1"/>
  <c r="AB29" i="1"/>
  <c r="AB30" i="1" s="1"/>
  <c r="S64" i="1"/>
  <c r="R64" i="1"/>
  <c r="Q64" i="1"/>
  <c r="AN49" i="1"/>
  <c r="AN50" i="1" s="1"/>
  <c r="AO49" i="1"/>
  <c r="AM49" i="1"/>
  <c r="AL50" i="1" s="1"/>
  <c r="AC29" i="1"/>
  <c r="AD29" i="1"/>
  <c r="Z14" i="1"/>
  <c r="AI25" i="1"/>
  <c r="K32" i="1"/>
  <c r="AK25" i="1"/>
  <c r="O32" i="1"/>
  <c r="M32" i="1"/>
  <c r="V14" i="1"/>
  <c r="AB31" i="1" l="1"/>
  <c r="AC30" i="1"/>
  <c r="AM50" i="1"/>
  <c r="AB32" i="1"/>
  <c r="AC31" i="1" l="1"/>
  <c r="AB33" i="1"/>
  <c r="AC32" i="1" l="1"/>
  <c r="AC33" i="1"/>
  <c r="AB34" i="1"/>
  <c r="AC34" i="1" l="1"/>
  <c r="AC35" i="1"/>
  <c r="AB35" i="1"/>
  <c r="AB36" i="1"/>
  <c r="AC36" i="1" l="1"/>
  <c r="AB37" i="1"/>
  <c r="AC37" i="1" l="1"/>
  <c r="AC38" i="1" s="1"/>
  <c r="AC39" i="1"/>
  <c r="AB38" i="1"/>
  <c r="AB39" i="1" s="1"/>
  <c r="AB40" i="1" s="1"/>
  <c r="AB41" i="1" s="1"/>
  <c r="AB42" i="1" s="1"/>
  <c r="AC40" i="1" l="1"/>
  <c r="AC41" i="1" s="1"/>
  <c r="AB43" i="1"/>
  <c r="AB44" i="1" s="1"/>
  <c r="AC42" i="1" l="1"/>
  <c r="AC43" i="1" s="1"/>
  <c r="AC44" i="1" s="1"/>
</calcChain>
</file>

<file path=xl/sharedStrings.xml><?xml version="1.0" encoding="utf-8"?>
<sst xmlns="http://schemas.openxmlformats.org/spreadsheetml/2006/main" count="51" uniqueCount="21">
  <si>
    <t>Y</t>
  </si>
  <si>
    <t>M</t>
  </si>
  <si>
    <t>USA</t>
  </si>
  <si>
    <t>CHN</t>
  </si>
  <si>
    <t>RISKm</t>
  </si>
  <si>
    <t>ISCRIm</t>
  </si>
  <si>
    <t>Event</t>
  </si>
  <si>
    <t>SumNumArticles</t>
  </si>
  <si>
    <t>Juillet sans filtre file</t>
  </si>
  <si>
    <t>Avec filtre file</t>
  </si>
  <si>
    <t>Moyenne</t>
  </si>
  <si>
    <t>Events</t>
  </si>
  <si>
    <t>AvgArticle</t>
  </si>
  <si>
    <t>SumArticle</t>
  </si>
  <si>
    <t>Fevrier sans filtre file</t>
  </si>
  <si>
    <t>Mars sans filtre file</t>
  </si>
  <si>
    <t>Avec filtre</t>
  </si>
  <si>
    <t>AND</t>
  </si>
  <si>
    <t>OR</t>
  </si>
  <si>
    <t>PgAdmin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</si>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</sst>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"/>
  <sheetViews>
    <sheetView tabSelected="1" workbookViewId="0">
      <selection activeCell="F21" sqref="F21"/>
    </sheetView>
  </sheetViews>
  <sheetFormatPr baseColWidth="10" defaultColWidth="8.88671875" defaultRowHeight="14.4" x14ac:dyDescent="0.3"/>
  <cols>
    <col min="6" max="6" width="14.33203125" bestFit="1" customWidth="1"/>
    <col min="10" max="10" width="17.109375" bestFit="1" customWidth="1"/>
    <col min="17" max="17" width="7.77734375" customWidth="1"/>
    <col min="18" max="18" width="12.6640625" customWidth="1"/>
    <col min="21" max="21" width="17.109375" bestFit="1" customWidth="1"/>
    <col min="28" max="28" width="7.77734375" customWidth="1"/>
    <col min="29" max="29" width="12.6640625" customWidth="1"/>
    <col min="32" max="32" width="16.5546875" bestFit="1" customWidth="1"/>
  </cols>
  <sheetData>
    <row r="1" spans="1:41" x14ac:dyDescent="0.3">
      <c r="A1" t="s">
        <v>2</v>
      </c>
      <c r="B1" t="s">
        <v>3</v>
      </c>
      <c r="E1" t="s">
        <v>17</v>
      </c>
      <c r="G1" t="s">
        <v>19</v>
      </c>
      <c r="H1" t="s">
        <v>20</v>
      </c>
      <c r="J1" t="s">
        <v>18</v>
      </c>
    </row>
    <row r="2" spans="1:41" x14ac:dyDescent="0.3">
      <c r="A2" t="s">
        <v>0</v>
      </c>
      <c r="B2" t="s">
        <v>1</v>
      </c>
      <c r="C2" t="s">
        <v>5</v>
      </c>
      <c r="D2" t="s">
        <v>4</v>
      </c>
      <c r="E2" t="s">
        <v>6</v>
      </c>
      <c r="F2" t="s">
        <v>7</v>
      </c>
      <c r="J2" t="s">
        <v>8</v>
      </c>
      <c r="K2" t="s">
        <v>11</v>
      </c>
      <c r="M2" t="s">
        <v>13</v>
      </c>
      <c r="O2" t="s">
        <v>12</v>
      </c>
      <c r="Q2" t="s">
        <v>11</v>
      </c>
      <c r="R2" t="s">
        <v>13</v>
      </c>
      <c r="S2" t="s">
        <v>12</v>
      </c>
      <c r="U2" t="s">
        <v>14</v>
      </c>
      <c r="V2" t="s">
        <v>11</v>
      </c>
      <c r="X2" t="s">
        <v>13</v>
      </c>
      <c r="Z2" t="s">
        <v>12</v>
      </c>
      <c r="AB2" t="s">
        <v>11</v>
      </c>
      <c r="AC2" t="s">
        <v>13</v>
      </c>
      <c r="AD2" t="s">
        <v>12</v>
      </c>
      <c r="AF2" t="s">
        <v>15</v>
      </c>
      <c r="AG2" t="s">
        <v>11</v>
      </c>
      <c r="AI2" t="s">
        <v>13</v>
      </c>
      <c r="AK2" t="s">
        <v>12</v>
      </c>
      <c r="AM2" t="s">
        <v>11</v>
      </c>
      <c r="AN2" t="s">
        <v>13</v>
      </c>
      <c r="AO2" t="s">
        <v>12</v>
      </c>
    </row>
    <row r="3" spans="1:41" x14ac:dyDescent="0.3">
      <c r="A3">
        <v>2015</v>
      </c>
      <c r="B3">
        <v>1</v>
      </c>
      <c r="C3">
        <v>1.57</v>
      </c>
      <c r="J3" s="2">
        <v>42186</v>
      </c>
      <c r="K3">
        <v>1</v>
      </c>
      <c r="L3">
        <v>13</v>
      </c>
      <c r="M3">
        <v>10</v>
      </c>
      <c r="N3">
        <v>75</v>
      </c>
      <c r="O3">
        <v>10</v>
      </c>
      <c r="P3">
        <v>5.7692307692307603</v>
      </c>
      <c r="Q3">
        <f>K3/L3</f>
        <v>7.6923076923076927E-2</v>
      </c>
      <c r="R3" s="3">
        <f>M3/N3</f>
        <v>0.13333333333333333</v>
      </c>
      <c r="S3">
        <f>O3/P3</f>
        <v>1.7333333333333361</v>
      </c>
      <c r="U3" s="2">
        <v>42053</v>
      </c>
      <c r="V3">
        <v>6</v>
      </c>
      <c r="W3">
        <v>20</v>
      </c>
      <c r="X3">
        <v>95</v>
      </c>
      <c r="Y3">
        <v>169</v>
      </c>
      <c r="Z3">
        <v>15.8333333333333</v>
      </c>
      <c r="AA3">
        <v>8.4499999999999993</v>
      </c>
      <c r="AB3">
        <f>V3/W3</f>
        <v>0.3</v>
      </c>
      <c r="AC3" s="3">
        <f>X3/Y3</f>
        <v>0.56213017751479288</v>
      </c>
      <c r="AD3">
        <f>Z3/AA3</f>
        <v>1.8737672583826392</v>
      </c>
      <c r="AF3" s="2">
        <v>42064</v>
      </c>
      <c r="AG3">
        <v>2</v>
      </c>
      <c r="AH3">
        <v>11</v>
      </c>
      <c r="AI3">
        <v>12</v>
      </c>
      <c r="AJ3">
        <v>83</v>
      </c>
      <c r="AK3">
        <v>6</v>
      </c>
      <c r="AL3">
        <v>7.5454545454545396</v>
      </c>
      <c r="AM3">
        <f>AG3/AH3</f>
        <v>0.18181818181818182</v>
      </c>
      <c r="AN3" s="3">
        <f>AI3/AJ3</f>
        <v>0.14457831325301204</v>
      </c>
      <c r="AO3">
        <f>AK3/AL3</f>
        <v>0.79518072289156683</v>
      </c>
    </row>
    <row r="4" spans="1:41" x14ac:dyDescent="0.3">
      <c r="A4">
        <v>2015</v>
      </c>
      <c r="B4">
        <f>B3+1</f>
        <v>2</v>
      </c>
      <c r="C4">
        <v>1.56</v>
      </c>
      <c r="D4" s="1">
        <f>C4-0.9*C3</f>
        <v>0.14700000000000002</v>
      </c>
      <c r="E4">
        <v>0.05</v>
      </c>
      <c r="F4">
        <v>7.0000000000000007E-2</v>
      </c>
      <c r="G4" s="1">
        <v>7.8442737817737807E-2</v>
      </c>
      <c r="H4" s="1">
        <f>D4-G4</f>
        <v>6.8557262182262213E-2</v>
      </c>
      <c r="J4" s="2">
        <v>42187</v>
      </c>
      <c r="K4">
        <v>4</v>
      </c>
      <c r="L4">
        <v>10</v>
      </c>
      <c r="M4">
        <v>26</v>
      </c>
      <c r="N4">
        <v>65</v>
      </c>
      <c r="O4">
        <v>6.5</v>
      </c>
      <c r="P4">
        <v>6.5</v>
      </c>
      <c r="Q4">
        <f t="shared" ref="Q4:Q30" si="0">K4/L4</f>
        <v>0.4</v>
      </c>
      <c r="R4" s="3">
        <f t="shared" ref="R4:R30" si="1">M4/N4</f>
        <v>0.4</v>
      </c>
      <c r="S4">
        <f t="shared" ref="S4:S30" si="2">O4/P4</f>
        <v>1</v>
      </c>
      <c r="U4" s="2">
        <v>42054</v>
      </c>
      <c r="V4">
        <v>2</v>
      </c>
      <c r="W4">
        <v>13</v>
      </c>
      <c r="X4">
        <v>12</v>
      </c>
      <c r="Y4">
        <v>162</v>
      </c>
      <c r="Z4">
        <v>6</v>
      </c>
      <c r="AA4">
        <v>12.4615384615384</v>
      </c>
      <c r="AB4">
        <f t="shared" ref="AB4:AB12" si="3">V4/W4</f>
        <v>0.15384615384615385</v>
      </c>
      <c r="AC4" s="3">
        <f t="shared" ref="AC4:AC12" si="4">X4/Y4</f>
        <v>7.407407407407407E-2</v>
      </c>
      <c r="AD4">
        <f t="shared" ref="AD4:AD12" si="5">Z4/AA4</f>
        <v>0.4814814814814839</v>
      </c>
      <c r="AF4" s="2">
        <v>42065</v>
      </c>
      <c r="AG4">
        <v>5</v>
      </c>
      <c r="AH4">
        <v>17</v>
      </c>
      <c r="AI4">
        <v>222</v>
      </c>
      <c r="AJ4">
        <v>318</v>
      </c>
      <c r="AK4">
        <v>44.4</v>
      </c>
      <c r="AL4">
        <v>18.705882352941099</v>
      </c>
      <c r="AM4">
        <f t="shared" ref="AM4:AM23" si="6">AG4/AH4</f>
        <v>0.29411764705882354</v>
      </c>
      <c r="AN4" s="3">
        <f t="shared" ref="AN4:AN23" si="7">AI4/AJ4</f>
        <v>0.69811320754716977</v>
      </c>
      <c r="AO4">
        <f t="shared" ref="AO4:AO23" si="8">AK4/AL4</f>
        <v>2.3735849056603873</v>
      </c>
    </row>
    <row r="5" spans="1:41" x14ac:dyDescent="0.3">
      <c r="A5">
        <v>2015</v>
      </c>
      <c r="B5">
        <f t="shared" ref="B5:B14" si="9">B4+1</f>
        <v>3</v>
      </c>
      <c r="C5">
        <v>1.59</v>
      </c>
      <c r="D5" s="1">
        <f t="shared" ref="D5:D14" si="10">C5-0.9*C4</f>
        <v>0.18599999999999994</v>
      </c>
      <c r="E5">
        <v>0.19</v>
      </c>
      <c r="F5">
        <v>0.2</v>
      </c>
      <c r="G5" s="1">
        <v>0.167253415201707</v>
      </c>
      <c r="H5" s="1">
        <f t="shared" ref="H5:H14" si="11">D5-G5</f>
        <v>1.8746584798292942E-2</v>
      </c>
      <c r="J5" s="2">
        <v>42188</v>
      </c>
      <c r="K5">
        <v>2</v>
      </c>
      <c r="L5">
        <v>9</v>
      </c>
      <c r="M5">
        <v>10</v>
      </c>
      <c r="N5">
        <v>80</v>
      </c>
      <c r="O5">
        <v>5</v>
      </c>
      <c r="P5">
        <v>8.8888888888888804</v>
      </c>
      <c r="Q5">
        <f t="shared" si="0"/>
        <v>0.22222222222222221</v>
      </c>
      <c r="R5" s="3">
        <f t="shared" si="1"/>
        <v>0.125</v>
      </c>
      <c r="S5">
        <f t="shared" si="2"/>
        <v>0.56250000000000056</v>
      </c>
      <c r="U5" s="2">
        <v>42055</v>
      </c>
      <c r="V5">
        <v>2</v>
      </c>
      <c r="W5">
        <v>12</v>
      </c>
      <c r="X5">
        <v>5</v>
      </c>
      <c r="Y5">
        <v>93</v>
      </c>
      <c r="Z5">
        <v>2.5</v>
      </c>
      <c r="AA5">
        <v>7.75</v>
      </c>
      <c r="AB5">
        <f t="shared" si="3"/>
        <v>0.16666666666666666</v>
      </c>
      <c r="AC5" s="3">
        <f t="shared" si="4"/>
        <v>5.3763440860215055E-2</v>
      </c>
      <c r="AD5">
        <f t="shared" si="5"/>
        <v>0.32258064516129031</v>
      </c>
      <c r="AF5" s="2">
        <v>42066</v>
      </c>
      <c r="AG5">
        <v>7</v>
      </c>
      <c r="AH5">
        <v>32</v>
      </c>
      <c r="AI5">
        <v>407</v>
      </c>
      <c r="AJ5">
        <v>862</v>
      </c>
      <c r="AK5">
        <v>58.142857142857103</v>
      </c>
      <c r="AL5">
        <v>26.9375</v>
      </c>
      <c r="AM5">
        <f t="shared" si="6"/>
        <v>0.21875</v>
      </c>
      <c r="AN5" s="3">
        <f t="shared" si="7"/>
        <v>0.47215777262180975</v>
      </c>
      <c r="AO5">
        <f t="shared" si="8"/>
        <v>2.1584355319854147</v>
      </c>
    </row>
    <row r="6" spans="1:41" x14ac:dyDescent="0.3">
      <c r="A6">
        <v>2015</v>
      </c>
      <c r="B6">
        <f t="shared" si="9"/>
        <v>4</v>
      </c>
      <c r="C6">
        <v>1.62</v>
      </c>
      <c r="D6" s="1">
        <f t="shared" si="10"/>
        <v>0.18900000000000006</v>
      </c>
      <c r="G6" s="1">
        <v>0.157134812693596</v>
      </c>
      <c r="H6" s="1">
        <f t="shared" si="11"/>
        <v>3.1865187306404058E-2</v>
      </c>
      <c r="J6" s="2">
        <v>42189</v>
      </c>
      <c r="K6">
        <v>8</v>
      </c>
      <c r="L6">
        <v>15</v>
      </c>
      <c r="M6">
        <v>185</v>
      </c>
      <c r="N6">
        <v>221</v>
      </c>
      <c r="O6">
        <v>23.125</v>
      </c>
      <c r="P6">
        <v>14.733333333333301</v>
      </c>
      <c r="Q6">
        <f t="shared" si="0"/>
        <v>0.53333333333333333</v>
      </c>
      <c r="R6" s="3">
        <f t="shared" si="1"/>
        <v>0.83710407239819007</v>
      </c>
      <c r="S6">
        <f t="shared" si="2"/>
        <v>1.5695701357466099</v>
      </c>
      <c r="U6" s="2">
        <v>42056</v>
      </c>
      <c r="V6">
        <v>1</v>
      </c>
      <c r="W6">
        <v>9</v>
      </c>
      <c r="X6">
        <v>3</v>
      </c>
      <c r="Y6">
        <v>40</v>
      </c>
      <c r="Z6">
        <v>3</v>
      </c>
      <c r="AA6">
        <v>4.4444444444444402</v>
      </c>
      <c r="AB6">
        <f t="shared" si="3"/>
        <v>0.1111111111111111</v>
      </c>
      <c r="AC6" s="3">
        <f t="shared" si="4"/>
        <v>7.4999999999999997E-2</v>
      </c>
      <c r="AD6">
        <f t="shared" si="5"/>
        <v>0.6750000000000006</v>
      </c>
      <c r="AF6" s="2">
        <v>42067</v>
      </c>
      <c r="AG6">
        <v>9</v>
      </c>
      <c r="AH6">
        <v>16</v>
      </c>
      <c r="AI6">
        <v>67</v>
      </c>
      <c r="AJ6">
        <v>186</v>
      </c>
      <c r="AK6">
        <v>7.4444444444444402</v>
      </c>
      <c r="AL6">
        <v>11.625</v>
      </c>
      <c r="AM6">
        <f t="shared" si="6"/>
        <v>0.5625</v>
      </c>
      <c r="AN6" s="3">
        <f t="shared" si="7"/>
        <v>0.36021505376344087</v>
      </c>
      <c r="AO6">
        <f t="shared" si="8"/>
        <v>0.64038231780167232</v>
      </c>
    </row>
    <row r="7" spans="1:41" x14ac:dyDescent="0.3">
      <c r="A7">
        <v>2015</v>
      </c>
      <c r="B7">
        <f t="shared" si="9"/>
        <v>5</v>
      </c>
      <c r="C7">
        <v>1.65</v>
      </c>
      <c r="D7" s="1">
        <f t="shared" si="10"/>
        <v>0.19199999999999973</v>
      </c>
      <c r="G7" s="1">
        <v>0.13473252689027701</v>
      </c>
      <c r="H7" s="1">
        <f t="shared" si="11"/>
        <v>5.7267473109722716E-2</v>
      </c>
      <c r="J7" s="2">
        <v>42190</v>
      </c>
      <c r="K7">
        <v>31</v>
      </c>
      <c r="L7">
        <v>44</v>
      </c>
      <c r="M7">
        <v>1500</v>
      </c>
      <c r="N7">
        <v>1626</v>
      </c>
      <c r="O7">
        <v>48.387096774193502</v>
      </c>
      <c r="P7">
        <v>36.954545454545404</v>
      </c>
      <c r="Q7">
        <f t="shared" si="0"/>
        <v>0.70454545454545459</v>
      </c>
      <c r="R7" s="3">
        <f t="shared" si="1"/>
        <v>0.92250922509225097</v>
      </c>
      <c r="S7">
        <f t="shared" si="2"/>
        <v>1.309367932389002</v>
      </c>
      <c r="U7" s="2">
        <v>42057</v>
      </c>
      <c r="V7">
        <v>2</v>
      </c>
      <c r="W7">
        <v>4</v>
      </c>
      <c r="X7">
        <v>10</v>
      </c>
      <c r="Y7">
        <v>23</v>
      </c>
      <c r="Z7">
        <v>5</v>
      </c>
      <c r="AA7">
        <v>5.75</v>
      </c>
      <c r="AB7">
        <f t="shared" si="3"/>
        <v>0.5</v>
      </c>
      <c r="AC7" s="3">
        <f t="shared" si="4"/>
        <v>0.43478260869565216</v>
      </c>
      <c r="AD7">
        <f t="shared" si="5"/>
        <v>0.86956521739130432</v>
      </c>
      <c r="AF7" s="2">
        <v>42068</v>
      </c>
      <c r="AG7">
        <v>7</v>
      </c>
      <c r="AH7">
        <v>15</v>
      </c>
      <c r="AI7">
        <v>55</v>
      </c>
      <c r="AJ7">
        <v>113</v>
      </c>
      <c r="AK7">
        <v>7.8571428571428497</v>
      </c>
      <c r="AL7">
        <v>7.5333333333333297</v>
      </c>
      <c r="AM7">
        <f t="shared" si="6"/>
        <v>0.46666666666666667</v>
      </c>
      <c r="AN7" s="3">
        <f t="shared" si="7"/>
        <v>0.48672566371681414</v>
      </c>
      <c r="AO7">
        <f t="shared" si="8"/>
        <v>1.0429835651074584</v>
      </c>
    </row>
    <row r="8" spans="1:41" x14ac:dyDescent="0.3">
      <c r="A8">
        <v>2015</v>
      </c>
      <c r="B8">
        <f t="shared" si="9"/>
        <v>6</v>
      </c>
      <c r="C8" s="1">
        <v>1.7</v>
      </c>
      <c r="D8" s="1">
        <f t="shared" si="10"/>
        <v>0.21500000000000008</v>
      </c>
      <c r="G8" s="1">
        <v>0.25223620177220502</v>
      </c>
      <c r="H8" s="1">
        <f t="shared" si="11"/>
        <v>-3.7236201772204935E-2</v>
      </c>
      <c r="J8" s="2">
        <v>42191</v>
      </c>
      <c r="K8">
        <v>16</v>
      </c>
      <c r="L8">
        <v>35</v>
      </c>
      <c r="M8">
        <v>455</v>
      </c>
      <c r="N8">
        <v>588</v>
      </c>
      <c r="O8">
        <v>28.4375</v>
      </c>
      <c r="P8">
        <v>16.8</v>
      </c>
      <c r="Q8">
        <f t="shared" si="0"/>
        <v>0.45714285714285713</v>
      </c>
      <c r="R8" s="3">
        <f t="shared" si="1"/>
        <v>0.77380952380952384</v>
      </c>
      <c r="S8">
        <f t="shared" si="2"/>
        <v>1.6927083333333333</v>
      </c>
      <c r="U8" s="2">
        <v>42059</v>
      </c>
      <c r="V8">
        <v>2</v>
      </c>
      <c r="W8">
        <v>33</v>
      </c>
      <c r="X8">
        <v>10</v>
      </c>
      <c r="Y8">
        <v>942</v>
      </c>
      <c r="Z8">
        <v>5</v>
      </c>
      <c r="AA8">
        <v>28.545454545454501</v>
      </c>
      <c r="AB8">
        <f t="shared" si="3"/>
        <v>6.0606060606060608E-2</v>
      </c>
      <c r="AC8" s="3">
        <f t="shared" si="4"/>
        <v>1.0615711252653927E-2</v>
      </c>
      <c r="AD8">
        <f t="shared" si="5"/>
        <v>0.17515923566879008</v>
      </c>
      <c r="AF8" s="2">
        <v>42069</v>
      </c>
      <c r="AG8">
        <v>2</v>
      </c>
      <c r="AH8">
        <v>9</v>
      </c>
      <c r="AI8">
        <v>10</v>
      </c>
      <c r="AJ8">
        <v>61</v>
      </c>
      <c r="AK8">
        <v>5</v>
      </c>
      <c r="AL8">
        <v>6.7777777777777697</v>
      </c>
      <c r="AM8">
        <f t="shared" si="6"/>
        <v>0.22222222222222221</v>
      </c>
      <c r="AN8" s="3">
        <f t="shared" si="7"/>
        <v>0.16393442622950818</v>
      </c>
      <c r="AO8">
        <f t="shared" si="8"/>
        <v>0.73770491803278782</v>
      </c>
    </row>
    <row r="9" spans="1:41" x14ac:dyDescent="0.3">
      <c r="A9">
        <v>2015</v>
      </c>
      <c r="B9">
        <f t="shared" si="9"/>
        <v>7</v>
      </c>
      <c r="C9">
        <v>1.78</v>
      </c>
      <c r="D9" s="1">
        <f t="shared" si="10"/>
        <v>0.25</v>
      </c>
      <c r="E9">
        <v>0.19</v>
      </c>
      <c r="F9">
        <v>0.22</v>
      </c>
      <c r="G9" s="1">
        <v>0.191773505101865</v>
      </c>
      <c r="H9" s="1">
        <f t="shared" si="11"/>
        <v>5.8226494898135001E-2</v>
      </c>
      <c r="J9" s="2">
        <v>42192</v>
      </c>
      <c r="K9">
        <v>3</v>
      </c>
      <c r="L9">
        <v>25</v>
      </c>
      <c r="M9">
        <v>19</v>
      </c>
      <c r="N9">
        <v>201</v>
      </c>
      <c r="O9">
        <v>6.3333333333333304</v>
      </c>
      <c r="P9">
        <v>8.0399999999999991</v>
      </c>
      <c r="Q9">
        <f t="shared" si="0"/>
        <v>0.12</v>
      </c>
      <c r="R9" s="3">
        <f t="shared" si="1"/>
        <v>9.4527363184079602E-2</v>
      </c>
      <c r="S9">
        <f t="shared" si="2"/>
        <v>0.78772802653399643</v>
      </c>
      <c r="U9" s="2">
        <v>42060</v>
      </c>
      <c r="V9">
        <v>3</v>
      </c>
      <c r="W9">
        <v>16</v>
      </c>
      <c r="X9">
        <v>34</v>
      </c>
      <c r="Y9">
        <v>297</v>
      </c>
      <c r="Z9">
        <v>11.3333333333333</v>
      </c>
      <c r="AA9">
        <v>18.5625</v>
      </c>
      <c r="AB9">
        <f t="shared" si="3"/>
        <v>0.1875</v>
      </c>
      <c r="AC9" s="3">
        <f t="shared" si="4"/>
        <v>0.11447811447811448</v>
      </c>
      <c r="AD9">
        <f t="shared" si="5"/>
        <v>0.61054994388327544</v>
      </c>
      <c r="AF9" s="2">
        <v>42071</v>
      </c>
      <c r="AG9">
        <v>1</v>
      </c>
      <c r="AH9">
        <v>7</v>
      </c>
      <c r="AI9">
        <v>2</v>
      </c>
      <c r="AJ9">
        <v>34</v>
      </c>
      <c r="AK9">
        <v>2</v>
      </c>
      <c r="AL9">
        <v>4.8571428571428497</v>
      </c>
      <c r="AM9">
        <f t="shared" si="6"/>
        <v>0.14285714285714285</v>
      </c>
      <c r="AN9" s="3">
        <f t="shared" si="7"/>
        <v>5.8823529411764705E-2</v>
      </c>
      <c r="AO9">
        <f t="shared" si="8"/>
        <v>0.41176470588235359</v>
      </c>
    </row>
    <row r="10" spans="1:41" x14ac:dyDescent="0.3">
      <c r="A10">
        <v>2015</v>
      </c>
      <c r="B10">
        <f t="shared" si="9"/>
        <v>8</v>
      </c>
      <c r="C10">
        <v>1.76</v>
      </c>
      <c r="D10" s="1">
        <f t="shared" si="10"/>
        <v>0.15799999999999992</v>
      </c>
      <c r="G10" s="1">
        <v>0.175817696355486</v>
      </c>
      <c r="H10" s="1">
        <f t="shared" si="11"/>
        <v>-1.7817696355486079E-2</v>
      </c>
      <c r="J10" s="2">
        <v>42194</v>
      </c>
      <c r="K10">
        <v>11</v>
      </c>
      <c r="L10">
        <v>21</v>
      </c>
      <c r="M10">
        <v>118</v>
      </c>
      <c r="N10">
        <v>221</v>
      </c>
      <c r="O10">
        <v>10.7272727272727</v>
      </c>
      <c r="P10">
        <v>10.523809523809501</v>
      </c>
      <c r="Q10">
        <f t="shared" si="0"/>
        <v>0.52380952380952384</v>
      </c>
      <c r="R10" s="3">
        <f t="shared" si="1"/>
        <v>0.5339366515837104</v>
      </c>
      <c r="S10">
        <f t="shared" si="2"/>
        <v>1.0193336075689012</v>
      </c>
      <c r="U10" s="2">
        <v>42061</v>
      </c>
      <c r="V10">
        <v>8</v>
      </c>
      <c r="W10">
        <v>20</v>
      </c>
      <c r="X10">
        <v>51</v>
      </c>
      <c r="Y10">
        <v>167</v>
      </c>
      <c r="Z10">
        <v>6.375</v>
      </c>
      <c r="AA10">
        <v>8.35</v>
      </c>
      <c r="AB10">
        <f t="shared" si="3"/>
        <v>0.4</v>
      </c>
      <c r="AC10" s="3">
        <f t="shared" si="4"/>
        <v>0.30538922155688625</v>
      </c>
      <c r="AD10">
        <f t="shared" si="5"/>
        <v>0.76347305389221565</v>
      </c>
      <c r="AF10" s="2">
        <v>42072</v>
      </c>
      <c r="AG10">
        <v>4</v>
      </c>
      <c r="AH10">
        <v>15</v>
      </c>
      <c r="AI10">
        <v>16</v>
      </c>
      <c r="AJ10">
        <v>213</v>
      </c>
      <c r="AK10">
        <v>4</v>
      </c>
      <c r="AL10">
        <v>14.2</v>
      </c>
      <c r="AM10">
        <f t="shared" si="6"/>
        <v>0.26666666666666666</v>
      </c>
      <c r="AN10" s="3">
        <f t="shared" si="7"/>
        <v>7.5117370892018781E-2</v>
      </c>
      <c r="AO10">
        <f t="shared" si="8"/>
        <v>0.28169014084507044</v>
      </c>
    </row>
    <row r="11" spans="1:41" x14ac:dyDescent="0.3">
      <c r="A11">
        <v>2015</v>
      </c>
      <c r="B11">
        <f t="shared" si="9"/>
        <v>9</v>
      </c>
      <c r="C11">
        <v>1.67</v>
      </c>
      <c r="D11" s="1">
        <f t="shared" si="10"/>
        <v>8.5999999999999854E-2</v>
      </c>
      <c r="G11" s="1">
        <v>0.10216545186774199</v>
      </c>
      <c r="H11" s="1">
        <f t="shared" si="11"/>
        <v>-1.6165451867742139E-2</v>
      </c>
      <c r="J11" s="2">
        <v>42195</v>
      </c>
      <c r="K11">
        <v>18</v>
      </c>
      <c r="L11">
        <v>32</v>
      </c>
      <c r="M11">
        <v>219</v>
      </c>
      <c r="N11">
        <v>313</v>
      </c>
      <c r="O11">
        <v>12.1666666666666</v>
      </c>
      <c r="P11">
        <v>9.78125</v>
      </c>
      <c r="Q11">
        <f t="shared" si="0"/>
        <v>0.5625</v>
      </c>
      <c r="R11" s="3">
        <f t="shared" si="1"/>
        <v>0.69968051118210861</v>
      </c>
      <c r="S11">
        <f t="shared" si="2"/>
        <v>1.2438764643237419</v>
      </c>
      <c r="U11" s="2">
        <v>42062</v>
      </c>
      <c r="V11">
        <v>1</v>
      </c>
      <c r="W11">
        <v>15</v>
      </c>
      <c r="X11">
        <v>30</v>
      </c>
      <c r="Y11">
        <v>467</v>
      </c>
      <c r="Z11">
        <v>30</v>
      </c>
      <c r="AA11">
        <v>31.133333333333301</v>
      </c>
      <c r="AB11">
        <f t="shared" si="3"/>
        <v>6.6666666666666666E-2</v>
      </c>
      <c r="AC11" s="3">
        <f t="shared" si="4"/>
        <v>6.4239828693790149E-2</v>
      </c>
      <c r="AD11">
        <f t="shared" si="5"/>
        <v>0.96359743040685331</v>
      </c>
      <c r="AF11" s="2">
        <v>42073</v>
      </c>
      <c r="AG11">
        <v>4</v>
      </c>
      <c r="AH11">
        <v>18</v>
      </c>
      <c r="AI11">
        <v>26</v>
      </c>
      <c r="AJ11">
        <v>222</v>
      </c>
      <c r="AK11">
        <v>6.5</v>
      </c>
      <c r="AL11">
        <v>12.3333333333333</v>
      </c>
      <c r="AM11">
        <f t="shared" si="6"/>
        <v>0.22222222222222221</v>
      </c>
      <c r="AN11" s="3">
        <f t="shared" si="7"/>
        <v>0.11711711711711711</v>
      </c>
      <c r="AO11">
        <f t="shared" si="8"/>
        <v>0.52702702702702842</v>
      </c>
    </row>
    <row r="12" spans="1:41" x14ac:dyDescent="0.3">
      <c r="A12">
        <v>2015</v>
      </c>
      <c r="B12">
        <f t="shared" si="9"/>
        <v>10</v>
      </c>
      <c r="C12">
        <v>1.61</v>
      </c>
      <c r="D12" s="1">
        <f t="shared" si="10"/>
        <v>0.10700000000000021</v>
      </c>
      <c r="G12" s="1">
        <v>0.10984595733335401</v>
      </c>
      <c r="H12" s="1">
        <f t="shared" si="11"/>
        <v>-2.8459573333537991E-3</v>
      </c>
      <c r="J12" s="2">
        <v>42196</v>
      </c>
      <c r="K12">
        <v>2</v>
      </c>
      <c r="L12">
        <v>9</v>
      </c>
      <c r="M12">
        <v>79</v>
      </c>
      <c r="N12">
        <v>172</v>
      </c>
      <c r="O12">
        <v>39.5</v>
      </c>
      <c r="P12">
        <v>19.1111111111111</v>
      </c>
      <c r="Q12">
        <f t="shared" si="0"/>
        <v>0.22222222222222221</v>
      </c>
      <c r="R12" s="3">
        <f t="shared" si="1"/>
        <v>0.45930232558139533</v>
      </c>
      <c r="S12">
        <f t="shared" si="2"/>
        <v>2.0668604651162803</v>
      </c>
      <c r="U12" s="2">
        <v>42063</v>
      </c>
      <c r="V12">
        <v>3</v>
      </c>
      <c r="W12">
        <v>12</v>
      </c>
      <c r="X12">
        <v>75</v>
      </c>
      <c r="Y12">
        <v>205</v>
      </c>
      <c r="Z12">
        <v>25</v>
      </c>
      <c r="AA12">
        <v>17.0833333333333</v>
      </c>
      <c r="AB12">
        <f t="shared" si="3"/>
        <v>0.25</v>
      </c>
      <c r="AC12" s="3">
        <f t="shared" si="4"/>
        <v>0.36585365853658536</v>
      </c>
      <c r="AD12">
        <f t="shared" si="5"/>
        <v>1.4634146341463443</v>
      </c>
      <c r="AF12" s="2">
        <v>42076</v>
      </c>
      <c r="AG12">
        <v>3</v>
      </c>
      <c r="AH12">
        <v>14</v>
      </c>
      <c r="AI12">
        <v>80</v>
      </c>
      <c r="AJ12">
        <v>165</v>
      </c>
      <c r="AK12">
        <v>26.6666666666666</v>
      </c>
      <c r="AL12">
        <v>11.785714285714199</v>
      </c>
      <c r="AM12">
        <f t="shared" si="6"/>
        <v>0.21428571428571427</v>
      </c>
      <c r="AN12" s="3">
        <f t="shared" si="7"/>
        <v>0.48484848484848486</v>
      </c>
      <c r="AO12">
        <f t="shared" si="8"/>
        <v>2.2626262626262736</v>
      </c>
    </row>
    <row r="13" spans="1:41" x14ac:dyDescent="0.3">
      <c r="A13">
        <v>2015</v>
      </c>
      <c r="B13">
        <f t="shared" si="9"/>
        <v>11</v>
      </c>
      <c r="C13">
        <v>1.55</v>
      </c>
      <c r="D13" s="1">
        <f t="shared" si="10"/>
        <v>0.10099999999999998</v>
      </c>
      <c r="G13" s="1">
        <v>9.6923839478235699E-2</v>
      </c>
      <c r="H13" s="1">
        <f t="shared" si="11"/>
        <v>4.0761605217642799E-3</v>
      </c>
      <c r="J13" s="2">
        <v>42197</v>
      </c>
      <c r="K13">
        <v>4</v>
      </c>
      <c r="L13">
        <v>12</v>
      </c>
      <c r="M13">
        <v>5</v>
      </c>
      <c r="N13">
        <v>20</v>
      </c>
      <c r="O13">
        <v>1.25</v>
      </c>
      <c r="P13">
        <v>1.6666666666666601</v>
      </c>
      <c r="Q13">
        <f t="shared" si="0"/>
        <v>0.33333333333333331</v>
      </c>
      <c r="R13" s="3">
        <f t="shared" si="1"/>
        <v>0.25</v>
      </c>
      <c r="S13">
        <f t="shared" si="2"/>
        <v>0.750000000000003</v>
      </c>
      <c r="U13" t="s">
        <v>10</v>
      </c>
      <c r="V13">
        <f t="shared" ref="V13:AA13" si="12">AVERAGE(V3:V12)</f>
        <v>3</v>
      </c>
      <c r="W13">
        <f t="shared" si="12"/>
        <v>15.4</v>
      </c>
      <c r="X13">
        <f t="shared" si="12"/>
        <v>32.5</v>
      </c>
      <c r="Y13">
        <f t="shared" si="12"/>
        <v>256.5</v>
      </c>
      <c r="Z13">
        <f t="shared" si="12"/>
        <v>11.004166666666659</v>
      </c>
      <c r="AA13">
        <f t="shared" si="12"/>
        <v>14.253060411810395</v>
      </c>
      <c r="AB13">
        <f>SUM(AB3:AB12)/28</f>
        <v>7.844273781773782E-2</v>
      </c>
      <c r="AC13">
        <f t="shared" ref="AC13:AD13" si="13">SUM(AC3:AC12)/28</f>
        <v>7.3583101273670154E-2</v>
      </c>
      <c r="AD13">
        <f t="shared" si="13"/>
        <v>0.29280674644336419</v>
      </c>
      <c r="AF13" s="2">
        <v>42080</v>
      </c>
      <c r="AG13">
        <v>4</v>
      </c>
      <c r="AH13">
        <v>21</v>
      </c>
      <c r="AI13">
        <v>93</v>
      </c>
      <c r="AJ13">
        <v>304</v>
      </c>
      <c r="AK13">
        <v>23.25</v>
      </c>
      <c r="AL13">
        <v>14.4761904761904</v>
      </c>
      <c r="AM13">
        <f t="shared" si="6"/>
        <v>0.19047619047619047</v>
      </c>
      <c r="AN13" s="3">
        <f t="shared" si="7"/>
        <v>0.30592105263157893</v>
      </c>
      <c r="AO13">
        <f t="shared" si="8"/>
        <v>1.606085526315798</v>
      </c>
    </row>
    <row r="14" spans="1:41" x14ac:dyDescent="0.3">
      <c r="A14">
        <v>2015</v>
      </c>
      <c r="B14">
        <f t="shared" si="9"/>
        <v>12</v>
      </c>
      <c r="C14">
        <v>1.54</v>
      </c>
      <c r="D14" s="1">
        <f t="shared" si="10"/>
        <v>0.14500000000000002</v>
      </c>
      <c r="G14" s="1">
        <v>0.121220208051271</v>
      </c>
      <c r="H14" s="1">
        <f t="shared" si="11"/>
        <v>2.377979194872902E-2</v>
      </c>
      <c r="J14" s="2">
        <v>42198</v>
      </c>
      <c r="K14">
        <v>3</v>
      </c>
      <c r="L14">
        <v>25</v>
      </c>
      <c r="M14">
        <v>26</v>
      </c>
      <c r="N14">
        <v>164</v>
      </c>
      <c r="O14">
        <v>8.6666666666666607</v>
      </c>
      <c r="P14">
        <v>6.56</v>
      </c>
      <c r="Q14">
        <f t="shared" si="0"/>
        <v>0.12</v>
      </c>
      <c r="R14" s="3">
        <f t="shared" si="1"/>
        <v>0.15853658536585366</v>
      </c>
      <c r="S14">
        <f t="shared" si="2"/>
        <v>1.3211382113821131</v>
      </c>
      <c r="V14">
        <f>V13/W13</f>
        <v>0.19480519480519481</v>
      </c>
      <c r="X14">
        <f>X13/Y13</f>
        <v>0.12670565302144249</v>
      </c>
      <c r="Z14">
        <f>Z13/AA13</f>
        <v>0.77205641095496713</v>
      </c>
      <c r="AF14" s="2">
        <v>42081</v>
      </c>
      <c r="AG14">
        <v>1</v>
      </c>
      <c r="AH14">
        <v>18</v>
      </c>
      <c r="AI14">
        <v>10</v>
      </c>
      <c r="AJ14">
        <v>130</v>
      </c>
      <c r="AK14">
        <v>10</v>
      </c>
      <c r="AL14">
        <v>7.2222222222222197</v>
      </c>
      <c r="AM14">
        <f t="shared" si="6"/>
        <v>5.5555555555555552E-2</v>
      </c>
      <c r="AN14" s="3">
        <f t="shared" si="7"/>
        <v>7.6923076923076927E-2</v>
      </c>
      <c r="AO14">
        <f t="shared" si="8"/>
        <v>1.384615384615385</v>
      </c>
    </row>
    <row r="15" spans="1:41" x14ac:dyDescent="0.3">
      <c r="J15" s="2">
        <v>42199</v>
      </c>
      <c r="K15">
        <v>1</v>
      </c>
      <c r="L15">
        <v>17</v>
      </c>
      <c r="M15">
        <v>2</v>
      </c>
      <c r="N15">
        <v>312</v>
      </c>
      <c r="O15">
        <v>2</v>
      </c>
      <c r="P15">
        <v>18.352941176470502</v>
      </c>
      <c r="Q15">
        <f t="shared" si="0"/>
        <v>5.8823529411764705E-2</v>
      </c>
      <c r="R15" s="3">
        <f t="shared" si="1"/>
        <v>6.41025641025641E-3</v>
      </c>
      <c r="S15">
        <f t="shared" si="2"/>
        <v>0.10897435897435949</v>
      </c>
      <c r="AF15" s="2">
        <v>42082</v>
      </c>
      <c r="AG15">
        <v>8</v>
      </c>
      <c r="AH15">
        <v>17</v>
      </c>
      <c r="AI15">
        <v>163</v>
      </c>
      <c r="AJ15">
        <v>395</v>
      </c>
      <c r="AK15">
        <v>20.375</v>
      </c>
      <c r="AL15">
        <v>23.235294117647001</v>
      </c>
      <c r="AM15">
        <f t="shared" si="6"/>
        <v>0.47058823529411764</v>
      </c>
      <c r="AN15" s="3">
        <f t="shared" si="7"/>
        <v>0.41265822784810124</v>
      </c>
      <c r="AO15">
        <f t="shared" si="8"/>
        <v>0.87689873417721742</v>
      </c>
    </row>
    <row r="16" spans="1:41" x14ac:dyDescent="0.3">
      <c r="J16" s="2">
        <v>42200</v>
      </c>
      <c r="K16">
        <v>5</v>
      </c>
      <c r="L16">
        <v>32</v>
      </c>
      <c r="M16">
        <v>21</v>
      </c>
      <c r="N16">
        <v>213</v>
      </c>
      <c r="O16">
        <v>4.2</v>
      </c>
      <c r="P16">
        <v>6.65625</v>
      </c>
      <c r="Q16">
        <f t="shared" si="0"/>
        <v>0.15625</v>
      </c>
      <c r="R16" s="3">
        <f t="shared" si="1"/>
        <v>9.8591549295774641E-2</v>
      </c>
      <c r="S16">
        <f t="shared" si="2"/>
        <v>0.63098591549295779</v>
      </c>
      <c r="AF16" s="2">
        <v>42083</v>
      </c>
      <c r="AG16">
        <v>12</v>
      </c>
      <c r="AH16">
        <v>27</v>
      </c>
      <c r="AI16">
        <v>61</v>
      </c>
      <c r="AJ16">
        <v>135</v>
      </c>
      <c r="AK16">
        <v>5.0833333333333304</v>
      </c>
      <c r="AL16">
        <v>5</v>
      </c>
      <c r="AM16">
        <f t="shared" si="6"/>
        <v>0.44444444444444442</v>
      </c>
      <c r="AN16" s="3">
        <f t="shared" si="7"/>
        <v>0.45185185185185184</v>
      </c>
      <c r="AO16">
        <f t="shared" si="8"/>
        <v>1.0166666666666662</v>
      </c>
    </row>
    <row r="17" spans="10:41" x14ac:dyDescent="0.3">
      <c r="J17" s="2">
        <v>42201</v>
      </c>
      <c r="K17">
        <v>2</v>
      </c>
      <c r="L17">
        <v>24</v>
      </c>
      <c r="M17">
        <v>13</v>
      </c>
      <c r="N17">
        <v>214</v>
      </c>
      <c r="O17">
        <v>6.5</v>
      </c>
      <c r="P17">
        <v>8.9166666666666607</v>
      </c>
      <c r="Q17">
        <f t="shared" si="0"/>
        <v>8.3333333333333329E-2</v>
      </c>
      <c r="R17" s="3">
        <f t="shared" si="1"/>
        <v>6.0747663551401869E-2</v>
      </c>
      <c r="S17">
        <f t="shared" si="2"/>
        <v>0.72897196261682295</v>
      </c>
      <c r="AF17" s="2">
        <v>42084</v>
      </c>
      <c r="AG17">
        <v>2</v>
      </c>
      <c r="AH17">
        <v>7</v>
      </c>
      <c r="AI17">
        <v>14</v>
      </c>
      <c r="AJ17">
        <v>34</v>
      </c>
      <c r="AK17">
        <v>7</v>
      </c>
      <c r="AL17">
        <v>4.8571428571428497</v>
      </c>
      <c r="AM17">
        <f t="shared" si="6"/>
        <v>0.2857142857142857</v>
      </c>
      <c r="AN17" s="3">
        <f t="shared" si="7"/>
        <v>0.41176470588235292</v>
      </c>
      <c r="AO17">
        <f t="shared" si="8"/>
        <v>1.4411764705882375</v>
      </c>
    </row>
    <row r="18" spans="10:41" x14ac:dyDescent="0.3">
      <c r="J18" s="2">
        <v>42202</v>
      </c>
      <c r="K18">
        <v>1</v>
      </c>
      <c r="L18">
        <v>19</v>
      </c>
      <c r="M18">
        <v>10</v>
      </c>
      <c r="N18">
        <v>527</v>
      </c>
      <c r="O18">
        <v>10</v>
      </c>
      <c r="P18">
        <v>27.736842105263101</v>
      </c>
      <c r="Q18">
        <f t="shared" si="0"/>
        <v>5.2631578947368418E-2</v>
      </c>
      <c r="R18" s="3">
        <f t="shared" si="1"/>
        <v>1.8975332068311195E-2</v>
      </c>
      <c r="S18">
        <f t="shared" si="2"/>
        <v>0.36053130929791344</v>
      </c>
      <c r="U18" t="s">
        <v>9</v>
      </c>
      <c r="AB18" t="s">
        <v>11</v>
      </c>
      <c r="AC18" t="s">
        <v>13</v>
      </c>
      <c r="AD18" t="s">
        <v>12</v>
      </c>
      <c r="AF18" s="2">
        <v>42086</v>
      </c>
      <c r="AG18">
        <v>1</v>
      </c>
      <c r="AH18">
        <v>14</v>
      </c>
      <c r="AI18">
        <v>5</v>
      </c>
      <c r="AJ18">
        <v>169</v>
      </c>
      <c r="AK18">
        <v>5</v>
      </c>
      <c r="AL18">
        <v>12.0714285714285</v>
      </c>
      <c r="AM18">
        <f t="shared" si="6"/>
        <v>7.1428571428571425E-2</v>
      </c>
      <c r="AN18" s="3">
        <f t="shared" si="7"/>
        <v>2.9585798816568046E-2</v>
      </c>
      <c r="AO18">
        <f t="shared" si="8"/>
        <v>0.41420118343195511</v>
      </c>
    </row>
    <row r="19" spans="10:41" x14ac:dyDescent="0.3">
      <c r="J19" s="2">
        <v>42203</v>
      </c>
      <c r="K19">
        <v>8</v>
      </c>
      <c r="L19">
        <v>31</v>
      </c>
      <c r="M19">
        <v>56</v>
      </c>
      <c r="N19">
        <v>530</v>
      </c>
      <c r="O19">
        <v>7</v>
      </c>
      <c r="P19">
        <v>17.096774193548299</v>
      </c>
      <c r="Q19">
        <f t="shared" si="0"/>
        <v>0.25806451612903225</v>
      </c>
      <c r="R19" s="3">
        <f t="shared" si="1"/>
        <v>0.10566037735849057</v>
      </c>
      <c r="S19">
        <f t="shared" si="2"/>
        <v>0.40943396226415307</v>
      </c>
      <c r="U19" s="2">
        <v>42036</v>
      </c>
      <c r="V19">
        <v>8</v>
      </c>
      <c r="W19">
        <v>41</v>
      </c>
      <c r="X19">
        <v>59</v>
      </c>
      <c r="Y19">
        <v>295</v>
      </c>
      <c r="Z19">
        <v>7.375</v>
      </c>
      <c r="AA19">
        <v>7.1951219512195097</v>
      </c>
      <c r="AB19">
        <f>V19/W19</f>
        <v>0.1951219512195122</v>
      </c>
      <c r="AC19" s="3">
        <f>X19/Y19</f>
        <v>0.2</v>
      </c>
      <c r="AD19">
        <f>Z19/AA19</f>
        <v>1.0250000000000004</v>
      </c>
      <c r="AF19" s="2">
        <v>42087</v>
      </c>
      <c r="AG19">
        <v>2</v>
      </c>
      <c r="AH19">
        <v>12</v>
      </c>
      <c r="AI19">
        <v>4</v>
      </c>
      <c r="AJ19">
        <v>68</v>
      </c>
      <c r="AK19">
        <v>2</v>
      </c>
      <c r="AL19">
        <v>5.6666666666666599</v>
      </c>
      <c r="AM19">
        <f t="shared" si="6"/>
        <v>0.16666666666666666</v>
      </c>
      <c r="AN19" s="3">
        <f t="shared" si="7"/>
        <v>5.8823529411764705E-2</v>
      </c>
      <c r="AO19">
        <f t="shared" si="8"/>
        <v>0.35294117647058865</v>
      </c>
    </row>
    <row r="20" spans="10:41" x14ac:dyDescent="0.3">
      <c r="J20" s="2">
        <v>42205</v>
      </c>
      <c r="K20">
        <v>1</v>
      </c>
      <c r="L20">
        <v>14</v>
      </c>
      <c r="M20">
        <v>16</v>
      </c>
      <c r="N20">
        <v>103</v>
      </c>
      <c r="O20">
        <v>16</v>
      </c>
      <c r="P20">
        <v>7.3571428571428497</v>
      </c>
      <c r="Q20">
        <f t="shared" si="0"/>
        <v>7.1428571428571425E-2</v>
      </c>
      <c r="R20" s="3">
        <f t="shared" si="1"/>
        <v>0.1553398058252427</v>
      </c>
      <c r="S20">
        <f t="shared" si="2"/>
        <v>2.1747572815534002</v>
      </c>
      <c r="U20" s="2">
        <v>42037</v>
      </c>
      <c r="V20">
        <v>6</v>
      </c>
      <c r="W20">
        <v>76</v>
      </c>
      <c r="X20">
        <v>41</v>
      </c>
      <c r="Y20">
        <v>718</v>
      </c>
      <c r="Z20">
        <v>6.8333333333333304</v>
      </c>
      <c r="AA20">
        <v>9.4473684210526301</v>
      </c>
      <c r="AB20">
        <f t="shared" ref="AB20:AB28" si="14">V20/W20</f>
        <v>7.8947368421052627E-2</v>
      </c>
      <c r="AC20" s="3">
        <f t="shared" ref="AC20:AC28" si="15">X20/Y20</f>
        <v>5.7103064066852366E-2</v>
      </c>
      <c r="AD20">
        <f t="shared" ref="AD20:AD28" si="16">Z20/AA20</f>
        <v>0.7233054781801298</v>
      </c>
      <c r="AF20" s="2">
        <v>42088</v>
      </c>
      <c r="AG20">
        <v>2</v>
      </c>
      <c r="AH20">
        <v>7</v>
      </c>
      <c r="AI20">
        <v>4</v>
      </c>
      <c r="AJ20">
        <v>48</v>
      </c>
      <c r="AK20">
        <v>2</v>
      </c>
      <c r="AL20">
        <v>6.8571428571428497</v>
      </c>
      <c r="AM20">
        <f t="shared" si="6"/>
        <v>0.2857142857142857</v>
      </c>
      <c r="AN20" s="3">
        <f t="shared" si="7"/>
        <v>8.3333333333333329E-2</v>
      </c>
      <c r="AO20">
        <f t="shared" si="8"/>
        <v>0.29166666666666696</v>
      </c>
    </row>
    <row r="21" spans="10:41" x14ac:dyDescent="0.3">
      <c r="J21" s="2">
        <v>42206</v>
      </c>
      <c r="K21">
        <v>4</v>
      </c>
      <c r="L21">
        <v>76</v>
      </c>
      <c r="M21">
        <v>7</v>
      </c>
      <c r="N21">
        <v>1749</v>
      </c>
      <c r="O21">
        <v>1.75</v>
      </c>
      <c r="P21">
        <v>23.0131578947368</v>
      </c>
      <c r="Q21">
        <f t="shared" si="0"/>
        <v>5.2631578947368418E-2</v>
      </c>
      <c r="R21" s="3">
        <f t="shared" si="1"/>
        <v>4.0022870211549461E-3</v>
      </c>
      <c r="S21">
        <f t="shared" si="2"/>
        <v>7.6043453401944114E-2</v>
      </c>
      <c r="U21" s="2">
        <v>42038</v>
      </c>
      <c r="V21">
        <v>5</v>
      </c>
      <c r="W21">
        <v>37</v>
      </c>
      <c r="X21">
        <v>13</v>
      </c>
      <c r="Y21">
        <v>287</v>
      </c>
      <c r="Z21">
        <v>2.6</v>
      </c>
      <c r="AA21">
        <v>7.7567567567567499</v>
      </c>
      <c r="AB21">
        <f t="shared" si="14"/>
        <v>0.13513513513513514</v>
      </c>
      <c r="AC21" s="3">
        <f t="shared" si="15"/>
        <v>4.5296167247386762E-2</v>
      </c>
      <c r="AD21">
        <f t="shared" si="16"/>
        <v>0.33519163763066234</v>
      </c>
      <c r="AF21" s="2">
        <v>42090</v>
      </c>
      <c r="AG21">
        <v>1</v>
      </c>
      <c r="AH21">
        <v>13</v>
      </c>
      <c r="AI21">
        <v>3</v>
      </c>
      <c r="AJ21">
        <v>49</v>
      </c>
      <c r="AK21">
        <v>3</v>
      </c>
      <c r="AL21">
        <v>3.7692307692307598</v>
      </c>
      <c r="AM21">
        <f t="shared" si="6"/>
        <v>7.6923076923076927E-2</v>
      </c>
      <c r="AN21" s="3">
        <f t="shared" si="7"/>
        <v>6.1224489795918366E-2</v>
      </c>
      <c r="AO21">
        <f t="shared" si="8"/>
        <v>0.79591836734694077</v>
      </c>
    </row>
    <row r="22" spans="10:41" x14ac:dyDescent="0.3">
      <c r="J22" s="2">
        <v>42207</v>
      </c>
      <c r="K22">
        <v>3</v>
      </c>
      <c r="L22">
        <v>27</v>
      </c>
      <c r="M22">
        <v>47</v>
      </c>
      <c r="N22">
        <v>213</v>
      </c>
      <c r="O22">
        <v>15.6666666666666</v>
      </c>
      <c r="P22">
        <v>7.8888888888888804</v>
      </c>
      <c r="Q22">
        <f t="shared" si="0"/>
        <v>0.1111111111111111</v>
      </c>
      <c r="R22" s="3">
        <f t="shared" si="1"/>
        <v>0.22065727699530516</v>
      </c>
      <c r="S22">
        <f t="shared" si="2"/>
        <v>1.9859154929577403</v>
      </c>
      <c r="U22" s="2">
        <v>42039</v>
      </c>
      <c r="V22">
        <v>5</v>
      </c>
      <c r="W22">
        <v>28</v>
      </c>
      <c r="X22">
        <v>40</v>
      </c>
      <c r="Y22">
        <v>192</v>
      </c>
      <c r="Z22">
        <v>8</v>
      </c>
      <c r="AA22">
        <v>6.8571428571428497</v>
      </c>
      <c r="AB22">
        <f t="shared" si="14"/>
        <v>0.17857142857142858</v>
      </c>
      <c r="AC22" s="3">
        <f t="shared" si="15"/>
        <v>0.20833333333333334</v>
      </c>
      <c r="AD22">
        <f t="shared" si="16"/>
        <v>1.1666666666666679</v>
      </c>
      <c r="AF22" s="2">
        <v>42091</v>
      </c>
      <c r="AG22">
        <v>1</v>
      </c>
      <c r="AH22">
        <v>4</v>
      </c>
      <c r="AI22">
        <v>5</v>
      </c>
      <c r="AJ22">
        <v>27</v>
      </c>
      <c r="AK22">
        <v>5</v>
      </c>
      <c r="AL22">
        <v>6.75</v>
      </c>
      <c r="AM22">
        <f t="shared" si="6"/>
        <v>0.25</v>
      </c>
      <c r="AN22" s="3">
        <f t="shared" si="7"/>
        <v>0.18518518518518517</v>
      </c>
      <c r="AO22">
        <f t="shared" si="8"/>
        <v>0.7407407407407407</v>
      </c>
    </row>
    <row r="23" spans="10:41" x14ac:dyDescent="0.3">
      <c r="J23" s="2">
        <v>42208</v>
      </c>
      <c r="K23">
        <v>1</v>
      </c>
      <c r="L23">
        <v>32</v>
      </c>
      <c r="M23">
        <v>10</v>
      </c>
      <c r="N23">
        <v>172</v>
      </c>
      <c r="O23">
        <v>10</v>
      </c>
      <c r="P23">
        <v>5.375</v>
      </c>
      <c r="Q23">
        <f t="shared" si="0"/>
        <v>3.125E-2</v>
      </c>
      <c r="R23" s="3">
        <f t="shared" si="1"/>
        <v>5.8139534883720929E-2</v>
      </c>
      <c r="S23">
        <f t="shared" si="2"/>
        <v>1.8604651162790697</v>
      </c>
      <c r="U23" s="2">
        <v>42040</v>
      </c>
      <c r="V23">
        <v>12</v>
      </c>
      <c r="W23">
        <v>64</v>
      </c>
      <c r="X23">
        <v>111</v>
      </c>
      <c r="Y23">
        <v>1000</v>
      </c>
      <c r="Z23">
        <v>9.25</v>
      </c>
      <c r="AA23">
        <v>15.625</v>
      </c>
      <c r="AB23">
        <f t="shared" si="14"/>
        <v>0.1875</v>
      </c>
      <c r="AC23" s="3">
        <f t="shared" si="15"/>
        <v>0.111</v>
      </c>
      <c r="AD23">
        <f t="shared" si="16"/>
        <v>0.59199999999999997</v>
      </c>
      <c r="AF23" s="2">
        <v>42093</v>
      </c>
      <c r="AG23">
        <v>2</v>
      </c>
      <c r="AH23">
        <v>21</v>
      </c>
      <c r="AI23">
        <v>14</v>
      </c>
      <c r="AJ23">
        <v>197</v>
      </c>
      <c r="AK23">
        <v>7</v>
      </c>
      <c r="AL23">
        <v>9.3809523809523796</v>
      </c>
      <c r="AM23">
        <f t="shared" si="6"/>
        <v>9.5238095238095233E-2</v>
      </c>
      <c r="AN23" s="3">
        <f t="shared" si="7"/>
        <v>7.1065989847715741E-2</v>
      </c>
      <c r="AO23">
        <f t="shared" si="8"/>
        <v>0.74619289340101536</v>
      </c>
    </row>
    <row r="24" spans="10:41" x14ac:dyDescent="0.3">
      <c r="J24" s="2">
        <v>42209</v>
      </c>
      <c r="K24">
        <v>1</v>
      </c>
      <c r="L24">
        <v>29</v>
      </c>
      <c r="M24">
        <v>10</v>
      </c>
      <c r="N24">
        <v>829</v>
      </c>
      <c r="O24">
        <v>10</v>
      </c>
      <c r="P24">
        <v>28.586206896551701</v>
      </c>
      <c r="Q24">
        <f t="shared" si="0"/>
        <v>3.4482758620689655E-2</v>
      </c>
      <c r="R24" s="3">
        <f t="shared" si="1"/>
        <v>1.2062726176115802E-2</v>
      </c>
      <c r="S24">
        <f t="shared" si="2"/>
        <v>0.34981905910735855</v>
      </c>
      <c r="U24" s="2">
        <v>42041</v>
      </c>
      <c r="V24">
        <v>4</v>
      </c>
      <c r="W24">
        <v>63</v>
      </c>
      <c r="X24">
        <v>34</v>
      </c>
      <c r="Y24">
        <v>990</v>
      </c>
      <c r="Z24">
        <v>8.5</v>
      </c>
      <c r="AA24">
        <v>15.714285714285699</v>
      </c>
      <c r="AB24">
        <f t="shared" si="14"/>
        <v>6.3492063492063489E-2</v>
      </c>
      <c r="AC24" s="3">
        <f t="shared" si="15"/>
        <v>3.4343434343434343E-2</v>
      </c>
      <c r="AD24">
        <f t="shared" si="16"/>
        <v>0.54090909090909145</v>
      </c>
      <c r="AF24" t="s">
        <v>10</v>
      </c>
      <c r="AG24">
        <f t="shared" ref="AG24:AL24" si="17">AVERAGE(AG3:AG23)</f>
        <v>3.8095238095238093</v>
      </c>
      <c r="AH24">
        <f t="shared" si="17"/>
        <v>15</v>
      </c>
      <c r="AI24">
        <f t="shared" si="17"/>
        <v>60.61904761904762</v>
      </c>
      <c r="AJ24">
        <f t="shared" si="17"/>
        <v>181.57142857142858</v>
      </c>
      <c r="AK24">
        <f t="shared" si="17"/>
        <v>12.272354497354492</v>
      </c>
      <c r="AL24">
        <f t="shared" si="17"/>
        <v>10.55178140020575</v>
      </c>
      <c r="AM24">
        <f>SUM(AM3:AM23)/31</f>
        <v>0.16725341520170742</v>
      </c>
      <c r="AN24">
        <f t="shared" ref="AN24:AO24" si="18">SUM(AN3:AN23)/31</f>
        <v>0.16806348970737381</v>
      </c>
      <c r="AO24">
        <f t="shared" si="18"/>
        <v>0.67414464220262027</v>
      </c>
    </row>
    <row r="25" spans="10:41" x14ac:dyDescent="0.3">
      <c r="J25" s="2">
        <v>42210</v>
      </c>
      <c r="K25">
        <v>5</v>
      </c>
      <c r="L25">
        <v>19</v>
      </c>
      <c r="M25">
        <v>14</v>
      </c>
      <c r="N25">
        <v>133</v>
      </c>
      <c r="O25">
        <v>2.8</v>
      </c>
      <c r="P25">
        <v>7</v>
      </c>
      <c r="Q25">
        <f t="shared" si="0"/>
        <v>0.26315789473684209</v>
      </c>
      <c r="R25" s="3">
        <f t="shared" si="1"/>
        <v>0.10526315789473684</v>
      </c>
      <c r="S25">
        <f t="shared" si="2"/>
        <v>0.39999999999999997</v>
      </c>
      <c r="U25" s="2">
        <v>42042</v>
      </c>
      <c r="V25">
        <v>2</v>
      </c>
      <c r="W25">
        <v>37</v>
      </c>
      <c r="X25">
        <v>12</v>
      </c>
      <c r="Y25">
        <v>413</v>
      </c>
      <c r="Z25">
        <v>6</v>
      </c>
      <c r="AA25">
        <v>11.162162162162099</v>
      </c>
      <c r="AB25">
        <f t="shared" si="14"/>
        <v>5.4054054054054057E-2</v>
      </c>
      <c r="AC25" s="3">
        <f t="shared" si="15"/>
        <v>2.9055690072639227E-2</v>
      </c>
      <c r="AD25">
        <f t="shared" si="16"/>
        <v>0.53753026634382872</v>
      </c>
      <c r="AG25">
        <f>AG24/AH24</f>
        <v>0.25396825396825395</v>
      </c>
      <c r="AI25">
        <f>AI24/AJ24</f>
        <v>0.33385785470757934</v>
      </c>
      <c r="AK25">
        <f>AK24/AL24</f>
        <v>1.1630599641796211</v>
      </c>
    </row>
    <row r="26" spans="10:41" x14ac:dyDescent="0.3">
      <c r="J26" s="2">
        <v>42211</v>
      </c>
      <c r="K26">
        <v>1</v>
      </c>
      <c r="L26">
        <v>33</v>
      </c>
      <c r="M26">
        <v>12</v>
      </c>
      <c r="N26">
        <v>598</v>
      </c>
      <c r="O26">
        <v>12</v>
      </c>
      <c r="P26">
        <v>18.1212121212121</v>
      </c>
      <c r="Q26">
        <f t="shared" si="0"/>
        <v>3.0303030303030304E-2</v>
      </c>
      <c r="R26" s="3">
        <f t="shared" si="1"/>
        <v>2.0066889632107024E-2</v>
      </c>
      <c r="S26">
        <f t="shared" si="2"/>
        <v>0.66220735785953255</v>
      </c>
      <c r="U26" s="2">
        <v>42044</v>
      </c>
      <c r="V26">
        <v>3</v>
      </c>
      <c r="W26">
        <v>44</v>
      </c>
      <c r="X26">
        <v>39</v>
      </c>
      <c r="Y26">
        <v>872</v>
      </c>
      <c r="Z26">
        <v>13</v>
      </c>
      <c r="AA26">
        <v>19.818181818181799</v>
      </c>
      <c r="AB26">
        <f t="shared" si="14"/>
        <v>6.8181818181818177E-2</v>
      </c>
      <c r="AC26" s="3">
        <f t="shared" si="15"/>
        <v>4.4724770642201837E-2</v>
      </c>
      <c r="AD26">
        <f t="shared" si="16"/>
        <v>0.6559633027522942</v>
      </c>
    </row>
    <row r="27" spans="10:41" x14ac:dyDescent="0.3">
      <c r="J27" s="2">
        <v>42212</v>
      </c>
      <c r="K27">
        <v>1</v>
      </c>
      <c r="L27">
        <v>28</v>
      </c>
      <c r="M27">
        <v>8</v>
      </c>
      <c r="N27">
        <v>170</v>
      </c>
      <c r="O27">
        <v>8</v>
      </c>
      <c r="P27">
        <v>6.0714285714285703</v>
      </c>
      <c r="Q27">
        <f t="shared" si="0"/>
        <v>3.5714285714285712E-2</v>
      </c>
      <c r="R27" s="3">
        <f t="shared" si="1"/>
        <v>4.7058823529411764E-2</v>
      </c>
      <c r="S27">
        <f t="shared" si="2"/>
        <v>1.3176470588235296</v>
      </c>
      <c r="U27" s="2">
        <v>42045</v>
      </c>
      <c r="V27">
        <v>6</v>
      </c>
      <c r="W27">
        <v>24</v>
      </c>
      <c r="X27">
        <v>258</v>
      </c>
      <c r="Y27">
        <v>388</v>
      </c>
      <c r="Z27">
        <v>43</v>
      </c>
      <c r="AA27">
        <v>16.1666666666666</v>
      </c>
      <c r="AB27">
        <f t="shared" si="14"/>
        <v>0.25</v>
      </c>
      <c r="AC27" s="3">
        <f t="shared" si="15"/>
        <v>0.66494845360824739</v>
      </c>
      <c r="AD27">
        <f t="shared" si="16"/>
        <v>2.6597938144330007</v>
      </c>
      <c r="AF27" t="s">
        <v>16</v>
      </c>
      <c r="AG27" t="s">
        <v>11</v>
      </c>
      <c r="AI27" t="s">
        <v>13</v>
      </c>
      <c r="AK27" t="s">
        <v>12</v>
      </c>
      <c r="AM27" t="s">
        <v>11</v>
      </c>
      <c r="AN27" t="s">
        <v>13</v>
      </c>
      <c r="AO27" t="s">
        <v>12</v>
      </c>
    </row>
    <row r="28" spans="10:41" x14ac:dyDescent="0.3">
      <c r="J28" s="2">
        <v>42213</v>
      </c>
      <c r="K28">
        <v>4</v>
      </c>
      <c r="L28">
        <v>46</v>
      </c>
      <c r="M28">
        <v>29</v>
      </c>
      <c r="N28">
        <v>239</v>
      </c>
      <c r="O28">
        <v>7.25</v>
      </c>
      <c r="P28">
        <v>5.1956521739130404</v>
      </c>
      <c r="Q28">
        <f t="shared" si="0"/>
        <v>8.6956521739130432E-2</v>
      </c>
      <c r="R28" s="3">
        <f t="shared" si="1"/>
        <v>0.12133891213389121</v>
      </c>
      <c r="S28">
        <f t="shared" si="2"/>
        <v>1.3953974895397498</v>
      </c>
      <c r="U28" s="2">
        <v>42046</v>
      </c>
      <c r="V28">
        <v>7</v>
      </c>
      <c r="W28">
        <v>105</v>
      </c>
      <c r="X28">
        <v>309</v>
      </c>
      <c r="Y28">
        <v>1913</v>
      </c>
      <c r="Z28">
        <v>44.142857142857103</v>
      </c>
      <c r="AA28">
        <v>18.219047619047601</v>
      </c>
      <c r="AB28">
        <f t="shared" si="14"/>
        <v>6.6666666666666666E-2</v>
      </c>
      <c r="AC28" s="3">
        <f t="shared" si="15"/>
        <v>0.1615263983272347</v>
      </c>
      <c r="AD28">
        <f t="shared" si="16"/>
        <v>2.422895974908521</v>
      </c>
      <c r="AF28" s="2">
        <v>42064</v>
      </c>
      <c r="AG28">
        <v>2</v>
      </c>
      <c r="AH28">
        <v>11</v>
      </c>
      <c r="AI28">
        <v>12</v>
      </c>
      <c r="AJ28">
        <v>83</v>
      </c>
      <c r="AK28">
        <v>6</v>
      </c>
      <c r="AL28">
        <v>7.5454545454545396</v>
      </c>
      <c r="AM28">
        <f>AG28/AH28</f>
        <v>0.18181818181818182</v>
      </c>
      <c r="AN28" s="3">
        <f>AI28/AJ28</f>
        <v>0.14457831325301204</v>
      </c>
      <c r="AO28">
        <f>AK28/AL28</f>
        <v>0.79518072289156683</v>
      </c>
    </row>
    <row r="29" spans="10:41" x14ac:dyDescent="0.3">
      <c r="J29" s="2">
        <v>42214</v>
      </c>
      <c r="K29">
        <v>2</v>
      </c>
      <c r="L29">
        <v>43</v>
      </c>
      <c r="M29">
        <v>18</v>
      </c>
      <c r="N29">
        <v>369</v>
      </c>
      <c r="O29">
        <v>9</v>
      </c>
      <c r="P29">
        <v>8.5813953488371997</v>
      </c>
      <c r="Q29">
        <f t="shared" si="0"/>
        <v>4.6511627906976744E-2</v>
      </c>
      <c r="R29" s="3">
        <f t="shared" si="1"/>
        <v>4.878048780487805E-2</v>
      </c>
      <c r="S29">
        <f t="shared" si="2"/>
        <v>1.0487804878048792</v>
      </c>
      <c r="U29" s="2">
        <v>42047</v>
      </c>
      <c r="V29">
        <v>3</v>
      </c>
      <c r="W29">
        <v>34</v>
      </c>
      <c r="X29">
        <v>13</v>
      </c>
      <c r="Y29">
        <v>216</v>
      </c>
      <c r="Z29">
        <v>4.3333333333333304</v>
      </c>
      <c r="AA29">
        <v>6.3529411764705799</v>
      </c>
      <c r="AB29">
        <f>SUM(AB19:AB28)/28</f>
        <v>4.5631088776490393E-2</v>
      </c>
      <c r="AC29">
        <f t="shared" ref="AC29:AD29" si="19">SUM(AC19:AC28)/28</f>
        <v>5.5583261130047489E-2</v>
      </c>
      <c r="AD29">
        <f t="shared" si="19"/>
        <v>0.38068772256514988</v>
      </c>
      <c r="AF29" s="2">
        <v>42065</v>
      </c>
      <c r="AG29">
        <v>5</v>
      </c>
      <c r="AH29">
        <v>17</v>
      </c>
      <c r="AI29">
        <v>222</v>
      </c>
      <c r="AJ29">
        <v>318</v>
      </c>
      <c r="AK29">
        <v>44.4</v>
      </c>
      <c r="AL29">
        <v>18.705882352941099</v>
      </c>
      <c r="AM29">
        <f t="shared" ref="AM29:AM48" si="20">AG29/AH29</f>
        <v>0.29411764705882354</v>
      </c>
      <c r="AN29" s="3">
        <f t="shared" ref="AN29:AN48" si="21">AI29/AJ29</f>
        <v>0.69811320754716977</v>
      </c>
      <c r="AO29">
        <f t="shared" ref="AO29:AO48" si="22">AK29/AL29</f>
        <v>2.3735849056603873</v>
      </c>
    </row>
    <row r="30" spans="10:41" x14ac:dyDescent="0.3">
      <c r="J30" s="2">
        <v>42216</v>
      </c>
      <c r="K30">
        <v>8</v>
      </c>
      <c r="L30">
        <v>27</v>
      </c>
      <c r="M30">
        <v>121</v>
      </c>
      <c r="N30">
        <v>296</v>
      </c>
      <c r="O30">
        <v>15.125</v>
      </c>
      <c r="P30">
        <v>10.9629629629629</v>
      </c>
      <c r="Q30">
        <f t="shared" si="0"/>
        <v>0.29629629629629628</v>
      </c>
      <c r="R30" s="3">
        <f t="shared" si="1"/>
        <v>0.40878378378378377</v>
      </c>
      <c r="S30">
        <f t="shared" si="2"/>
        <v>1.3796452702702782</v>
      </c>
      <c r="U30" s="2">
        <v>42048</v>
      </c>
      <c r="V30">
        <v>6</v>
      </c>
      <c r="W30">
        <v>36</v>
      </c>
      <c r="X30">
        <v>24</v>
      </c>
      <c r="Y30">
        <v>507</v>
      </c>
      <c r="Z30">
        <v>4</v>
      </c>
      <c r="AA30">
        <v>14.0833333333333</v>
      </c>
      <c r="AB30">
        <f t="shared" ref="AB30:AC43" si="23">SUM(AB20:AB29)/28</f>
        <v>4.0292129403525327E-2</v>
      </c>
      <c r="AC30">
        <f t="shared" si="23"/>
        <v>5.0425520456120629E-2</v>
      </c>
      <c r="AF30" s="2">
        <v>42066</v>
      </c>
      <c r="AG30">
        <v>7</v>
      </c>
      <c r="AH30">
        <v>32</v>
      </c>
      <c r="AI30">
        <v>407</v>
      </c>
      <c r="AJ30">
        <v>862</v>
      </c>
      <c r="AK30">
        <v>58.142857142857103</v>
      </c>
      <c r="AL30">
        <v>26.9375</v>
      </c>
      <c r="AM30">
        <f t="shared" si="20"/>
        <v>0.21875</v>
      </c>
      <c r="AN30" s="3">
        <f t="shared" si="21"/>
        <v>0.47215777262180975</v>
      </c>
      <c r="AO30">
        <f t="shared" si="22"/>
        <v>2.1584355319854147</v>
      </c>
    </row>
    <row r="31" spans="10:41" x14ac:dyDescent="0.3">
      <c r="J31" t="s">
        <v>10</v>
      </c>
      <c r="K31">
        <f>SUM(K3:K30)/31</f>
        <v>4.870967741935484</v>
      </c>
      <c r="L31">
        <f t="shared" ref="L31:S31" si="24">SUM(L3:L30)/31</f>
        <v>24.096774193548388</v>
      </c>
      <c r="M31">
        <f t="shared" si="24"/>
        <v>98.258064516129039</v>
      </c>
      <c r="N31">
        <f t="shared" si="24"/>
        <v>335.90322580645159</v>
      </c>
      <c r="O31">
        <f t="shared" si="24"/>
        <v>10.883393639832239</v>
      </c>
      <c r="P31">
        <f t="shared" si="24"/>
        <v>11.362624438877683</v>
      </c>
      <c r="Q31">
        <f t="shared" si="24"/>
        <v>0.1917735051018653</v>
      </c>
      <c r="R31">
        <f t="shared" si="24"/>
        <v>0.22192317599661385</v>
      </c>
      <c r="S31">
        <f t="shared" si="24"/>
        <v>0.96599974470874206</v>
      </c>
      <c r="U31" s="2">
        <v>42050</v>
      </c>
      <c r="V31">
        <v>2</v>
      </c>
      <c r="W31">
        <v>17</v>
      </c>
      <c r="X31">
        <v>10</v>
      </c>
      <c r="Y31">
        <v>100</v>
      </c>
      <c r="Z31">
        <v>5</v>
      </c>
      <c r="AA31">
        <v>5.8823529411764701</v>
      </c>
      <c r="AB31">
        <f t="shared" si="23"/>
        <v>3.8911585152899344E-2</v>
      </c>
      <c r="AC31">
        <f t="shared" si="23"/>
        <v>5.0187036755737345E-2</v>
      </c>
      <c r="AF31" s="2">
        <v>42067</v>
      </c>
      <c r="AG31">
        <v>9</v>
      </c>
      <c r="AH31">
        <v>16</v>
      </c>
      <c r="AI31">
        <v>67</v>
      </c>
      <c r="AJ31">
        <v>186</v>
      </c>
      <c r="AK31">
        <v>7.4444444444444402</v>
      </c>
      <c r="AL31">
        <v>11.625</v>
      </c>
      <c r="AM31">
        <f t="shared" si="20"/>
        <v>0.5625</v>
      </c>
      <c r="AN31" s="3">
        <f t="shared" si="21"/>
        <v>0.36021505376344087</v>
      </c>
      <c r="AO31">
        <f t="shared" si="22"/>
        <v>0.64038231780167232</v>
      </c>
    </row>
    <row r="32" spans="10:41" x14ac:dyDescent="0.3">
      <c r="K32">
        <f>K31/L31</f>
        <v>0.20214190093708165</v>
      </c>
      <c r="M32">
        <f>M31/N31</f>
        <v>0.29251896667627009</v>
      </c>
      <c r="O32">
        <f>O31/P31</f>
        <v>0.95782393393151877</v>
      </c>
      <c r="U32" s="2">
        <v>42051</v>
      </c>
      <c r="V32">
        <v>3</v>
      </c>
      <c r="W32">
        <v>11</v>
      </c>
      <c r="X32">
        <v>20</v>
      </c>
      <c r="Y32">
        <v>78</v>
      </c>
      <c r="Z32">
        <v>6.6666666666666599</v>
      </c>
      <c r="AA32">
        <v>7.0909090909090899</v>
      </c>
      <c r="AB32">
        <f t="shared" si="23"/>
        <v>3.5475029796390931E-2</v>
      </c>
      <c r="AC32">
        <f t="shared" si="23"/>
        <v>5.0361710666749875E-2</v>
      </c>
      <c r="AF32" s="2">
        <v>42068</v>
      </c>
      <c r="AG32">
        <v>7</v>
      </c>
      <c r="AH32">
        <v>15</v>
      </c>
      <c r="AI32">
        <v>55</v>
      </c>
      <c r="AJ32">
        <v>113</v>
      </c>
      <c r="AK32">
        <v>7.8571428571428497</v>
      </c>
      <c r="AL32">
        <v>7.5333333333333297</v>
      </c>
      <c r="AM32">
        <f t="shared" si="20"/>
        <v>0.46666666666666667</v>
      </c>
      <c r="AN32" s="3">
        <f t="shared" si="21"/>
        <v>0.48672566371681414</v>
      </c>
      <c r="AO32">
        <f t="shared" si="22"/>
        <v>1.0429835651074584</v>
      </c>
    </row>
    <row r="33" spans="10:41" x14ac:dyDescent="0.3">
      <c r="U33" s="2">
        <v>42052</v>
      </c>
      <c r="V33">
        <v>1</v>
      </c>
      <c r="W33">
        <v>6</v>
      </c>
      <c r="X33">
        <v>10</v>
      </c>
      <c r="Y33">
        <v>50</v>
      </c>
      <c r="Z33">
        <v>10</v>
      </c>
      <c r="AA33">
        <v>8.3333333333333304</v>
      </c>
      <c r="AB33">
        <f t="shared" si="23"/>
        <v>3.0364444125853873E-2</v>
      </c>
      <c r="AC33">
        <f t="shared" si="23"/>
        <v>4.4719867000086171E-2</v>
      </c>
      <c r="AF33" s="2">
        <v>42069</v>
      </c>
      <c r="AG33">
        <v>2</v>
      </c>
      <c r="AH33">
        <v>9</v>
      </c>
      <c r="AI33">
        <v>10</v>
      </c>
      <c r="AJ33">
        <v>61</v>
      </c>
      <c r="AK33">
        <v>5</v>
      </c>
      <c r="AL33">
        <v>6.7777777777777697</v>
      </c>
      <c r="AM33">
        <f t="shared" si="20"/>
        <v>0.22222222222222221</v>
      </c>
      <c r="AN33" s="3">
        <f t="shared" si="21"/>
        <v>0.16393442622950818</v>
      </c>
      <c r="AO33">
        <f t="shared" si="22"/>
        <v>0.73770491803278782</v>
      </c>
    </row>
    <row r="34" spans="10:41" x14ac:dyDescent="0.3">
      <c r="U34" s="2">
        <v>42053</v>
      </c>
      <c r="V34">
        <v>6</v>
      </c>
      <c r="W34">
        <v>20</v>
      </c>
      <c r="X34">
        <v>95</v>
      </c>
      <c r="Y34">
        <v>169</v>
      </c>
      <c r="Z34">
        <v>15.8333333333333</v>
      </c>
      <c r="AA34">
        <v>8.4499999999999993</v>
      </c>
      <c r="AB34">
        <f t="shared" si="23"/>
        <v>2.4752459987491513E-2</v>
      </c>
      <c r="AC34">
        <f t="shared" si="23"/>
        <v>4.2352719392946388E-2</v>
      </c>
      <c r="AF34" s="2">
        <v>42070</v>
      </c>
      <c r="AG34">
        <v>1</v>
      </c>
      <c r="AH34">
        <v>10</v>
      </c>
      <c r="AI34">
        <v>8</v>
      </c>
      <c r="AJ34">
        <v>107</v>
      </c>
      <c r="AK34">
        <v>8</v>
      </c>
      <c r="AL34">
        <v>10.7</v>
      </c>
      <c r="AM34">
        <f t="shared" si="20"/>
        <v>0.1</v>
      </c>
      <c r="AN34" s="3">
        <f t="shared" si="21"/>
        <v>7.476635514018691E-2</v>
      </c>
      <c r="AO34">
        <f t="shared" si="22"/>
        <v>0.74766355140186924</v>
      </c>
    </row>
    <row r="35" spans="10:41" x14ac:dyDescent="0.3">
      <c r="U35" s="2">
        <v>42054</v>
      </c>
      <c r="V35">
        <v>4</v>
      </c>
      <c r="W35">
        <v>13</v>
      </c>
      <c r="X35">
        <v>16</v>
      </c>
      <c r="Y35">
        <v>162</v>
      </c>
      <c r="Z35">
        <v>4</v>
      </c>
      <c r="AA35">
        <v>12.4615384615384</v>
      </c>
      <c r="AB35">
        <f t="shared" si="23"/>
        <v>2.3368902719471087E-2</v>
      </c>
      <c r="AC35">
        <f t="shared" si="23"/>
        <v>4.2638765287571823E-2</v>
      </c>
      <c r="AF35" s="2">
        <v>42071</v>
      </c>
      <c r="AG35">
        <v>1</v>
      </c>
      <c r="AH35">
        <v>7</v>
      </c>
      <c r="AI35">
        <v>2</v>
      </c>
      <c r="AJ35">
        <v>34</v>
      </c>
      <c r="AK35">
        <v>2</v>
      </c>
      <c r="AL35">
        <v>4.8571428571428497</v>
      </c>
      <c r="AM35">
        <f t="shared" si="20"/>
        <v>0.14285714285714285</v>
      </c>
      <c r="AN35" s="3">
        <f t="shared" si="21"/>
        <v>5.8823529411764705E-2</v>
      </c>
      <c r="AO35">
        <f t="shared" si="22"/>
        <v>0.41176470588235359</v>
      </c>
    </row>
    <row r="36" spans="10:41" x14ac:dyDescent="0.3">
      <c r="J36" t="s">
        <v>9</v>
      </c>
      <c r="Q36" t="s">
        <v>11</v>
      </c>
      <c r="R36" t="s">
        <v>13</v>
      </c>
      <c r="S36" t="s">
        <v>12</v>
      </c>
      <c r="U36" s="2">
        <v>42055</v>
      </c>
      <c r="V36">
        <v>2</v>
      </c>
      <c r="W36">
        <v>12</v>
      </c>
      <c r="X36">
        <v>5</v>
      </c>
      <c r="Y36">
        <v>93</v>
      </c>
      <c r="Z36">
        <v>2.5</v>
      </c>
      <c r="AA36">
        <v>7.75</v>
      </c>
      <c r="AB36">
        <f t="shared" si="23"/>
        <v>2.2273004457521693E-2</v>
      </c>
      <c r="AC36">
        <f t="shared" si="23"/>
        <v>4.3123875116676556E-2</v>
      </c>
      <c r="AF36" s="2">
        <v>42072</v>
      </c>
      <c r="AG36">
        <v>4</v>
      </c>
      <c r="AH36">
        <v>15</v>
      </c>
      <c r="AI36">
        <v>16</v>
      </c>
      <c r="AJ36">
        <v>213</v>
      </c>
      <c r="AK36">
        <v>4</v>
      </c>
      <c r="AL36">
        <v>14.2</v>
      </c>
      <c r="AM36">
        <f t="shared" si="20"/>
        <v>0.26666666666666666</v>
      </c>
      <c r="AN36" s="3">
        <f t="shared" si="21"/>
        <v>7.5117370892018781E-2</v>
      </c>
      <c r="AO36">
        <f t="shared" si="22"/>
        <v>0.28169014084507044</v>
      </c>
    </row>
    <row r="37" spans="10:41" x14ac:dyDescent="0.3">
      <c r="J37" s="2">
        <v>42186</v>
      </c>
      <c r="K37">
        <v>1</v>
      </c>
      <c r="L37">
        <v>13</v>
      </c>
      <c r="M37">
        <v>10</v>
      </c>
      <c r="N37">
        <v>75</v>
      </c>
      <c r="O37">
        <v>10</v>
      </c>
      <c r="P37">
        <v>5.7692307692307603</v>
      </c>
      <c r="Q37">
        <f>K37/L37</f>
        <v>7.6923076923076927E-2</v>
      </c>
      <c r="R37" s="3">
        <f>M37/N37</f>
        <v>0.13333333333333333</v>
      </c>
      <c r="S37">
        <f>O37/P37</f>
        <v>1.7333333333333361</v>
      </c>
      <c r="U37" s="2">
        <v>42056</v>
      </c>
      <c r="V37">
        <v>1</v>
      </c>
      <c r="W37">
        <v>9</v>
      </c>
      <c r="X37">
        <v>3</v>
      </c>
      <c r="Y37">
        <v>40</v>
      </c>
      <c r="Z37">
        <v>3</v>
      </c>
      <c r="AA37">
        <v>4.4444444444444402</v>
      </c>
      <c r="AB37">
        <f t="shared" si="23"/>
        <v>2.0633403967368246E-2</v>
      </c>
      <c r="AC37">
        <f t="shared" si="23"/>
        <v>4.3066700276479221E-2</v>
      </c>
      <c r="AF37" s="2">
        <v>42073</v>
      </c>
      <c r="AG37">
        <v>4</v>
      </c>
      <c r="AH37">
        <v>18</v>
      </c>
      <c r="AI37">
        <v>26</v>
      </c>
      <c r="AJ37">
        <v>222</v>
      </c>
      <c r="AK37">
        <v>6.5</v>
      </c>
      <c r="AL37">
        <v>12.3333333333333</v>
      </c>
      <c r="AM37">
        <f t="shared" si="20"/>
        <v>0.22222222222222221</v>
      </c>
      <c r="AN37" s="3">
        <f t="shared" si="21"/>
        <v>0.11711711711711711</v>
      </c>
      <c r="AO37">
        <f t="shared" si="22"/>
        <v>0.52702702702702842</v>
      </c>
    </row>
    <row r="38" spans="10:41" x14ac:dyDescent="0.3">
      <c r="J38" s="2">
        <v>42187</v>
      </c>
      <c r="K38">
        <v>4</v>
      </c>
      <c r="L38">
        <v>10</v>
      </c>
      <c r="M38">
        <v>26</v>
      </c>
      <c r="N38">
        <v>65</v>
      </c>
      <c r="O38">
        <v>6.5</v>
      </c>
      <c r="P38">
        <v>6.5</v>
      </c>
      <c r="Q38">
        <f t="shared" ref="Q38:Q62" si="25">K38/L38</f>
        <v>0.4</v>
      </c>
      <c r="R38" s="3">
        <f t="shared" ref="R38:R63" si="26">M38/N38</f>
        <v>0.4</v>
      </c>
      <c r="S38">
        <f t="shared" ref="S38:S63" si="27">O38/P38</f>
        <v>1</v>
      </c>
      <c r="U38" s="2">
        <v>42057</v>
      </c>
      <c r="V38">
        <v>2</v>
      </c>
      <c r="W38">
        <v>4</v>
      </c>
      <c r="X38">
        <v>10</v>
      </c>
      <c r="Y38">
        <v>23</v>
      </c>
      <c r="Z38">
        <v>5</v>
      </c>
      <c r="AA38">
        <v>5.75</v>
      </c>
      <c r="AB38">
        <f t="shared" si="23"/>
        <v>1.244173982334568E-2</v>
      </c>
      <c r="AC38">
        <f t="shared" si="23"/>
        <v>2.0856637657487503E-2</v>
      </c>
      <c r="AF38" s="2">
        <v>42076</v>
      </c>
      <c r="AG38">
        <v>4</v>
      </c>
      <c r="AH38">
        <v>14</v>
      </c>
      <c r="AI38">
        <v>92</v>
      </c>
      <c r="AJ38">
        <v>165</v>
      </c>
      <c r="AK38">
        <v>23</v>
      </c>
      <c r="AL38">
        <v>11.785714285714199</v>
      </c>
      <c r="AM38">
        <f t="shared" si="20"/>
        <v>0.2857142857142857</v>
      </c>
      <c r="AN38" s="3">
        <f t="shared" si="21"/>
        <v>0.55757575757575761</v>
      </c>
      <c r="AO38">
        <f t="shared" si="22"/>
        <v>1.9515151515151659</v>
      </c>
    </row>
    <row r="39" spans="10:41" x14ac:dyDescent="0.3">
      <c r="J39" s="2">
        <v>42188</v>
      </c>
      <c r="K39">
        <v>2</v>
      </c>
      <c r="L39">
        <v>9</v>
      </c>
      <c r="M39">
        <v>10</v>
      </c>
      <c r="N39">
        <v>80</v>
      </c>
      <c r="O39">
        <v>5</v>
      </c>
      <c r="P39">
        <v>8.8888888888888804</v>
      </c>
      <c r="Q39">
        <f t="shared" si="25"/>
        <v>0.22222222222222221</v>
      </c>
      <c r="R39" s="3">
        <f t="shared" si="26"/>
        <v>0.125</v>
      </c>
      <c r="S39">
        <f t="shared" si="27"/>
        <v>0.56250000000000056</v>
      </c>
      <c r="U39" s="2">
        <v>42059</v>
      </c>
      <c r="V39">
        <v>2</v>
      </c>
      <c r="W39">
        <v>33</v>
      </c>
      <c r="X39">
        <v>10</v>
      </c>
      <c r="Y39">
        <v>942</v>
      </c>
      <c r="Z39">
        <v>5</v>
      </c>
      <c r="AA39">
        <v>28.545454545454501</v>
      </c>
      <c r="AB39">
        <f t="shared" si="23"/>
        <v>1.0505135293227075E-2</v>
      </c>
      <c r="AC39">
        <f t="shared" si="23"/>
        <v>1.5832717633567965E-2</v>
      </c>
      <c r="AF39" s="2">
        <v>42080</v>
      </c>
      <c r="AG39">
        <v>4</v>
      </c>
      <c r="AH39">
        <v>21</v>
      </c>
      <c r="AI39">
        <v>93</v>
      </c>
      <c r="AJ39">
        <v>304</v>
      </c>
      <c r="AK39">
        <v>23.25</v>
      </c>
      <c r="AL39">
        <v>14.4761904761904</v>
      </c>
      <c r="AM39">
        <f t="shared" si="20"/>
        <v>0.19047619047619047</v>
      </c>
      <c r="AN39" s="3">
        <f t="shared" si="21"/>
        <v>0.30592105263157893</v>
      </c>
      <c r="AO39">
        <f t="shared" si="22"/>
        <v>1.606085526315798</v>
      </c>
    </row>
    <row r="40" spans="10:41" x14ac:dyDescent="0.3">
      <c r="J40" s="2">
        <v>42189</v>
      </c>
      <c r="K40">
        <v>8</v>
      </c>
      <c r="L40">
        <v>15</v>
      </c>
      <c r="M40">
        <v>185</v>
      </c>
      <c r="N40">
        <v>221</v>
      </c>
      <c r="O40">
        <v>23.125</v>
      </c>
      <c r="P40">
        <v>14.733333333333301</v>
      </c>
      <c r="Q40">
        <f t="shared" si="25"/>
        <v>0.53333333333333333</v>
      </c>
      <c r="R40" s="3">
        <f t="shared" si="26"/>
        <v>0.83710407239819007</v>
      </c>
      <c r="S40">
        <f t="shared" si="27"/>
        <v>1.5695701357466099</v>
      </c>
      <c r="U40" s="2">
        <v>42060</v>
      </c>
      <c r="V40">
        <v>3</v>
      </c>
      <c r="W40">
        <v>16</v>
      </c>
      <c r="X40">
        <v>34</v>
      </c>
      <c r="Y40">
        <v>297</v>
      </c>
      <c r="Z40">
        <v>11.3333333333333</v>
      </c>
      <c r="AA40">
        <v>18.5625</v>
      </c>
      <c r="AB40">
        <f t="shared" si="23"/>
        <v>9.2506369545390984E-3</v>
      </c>
      <c r="AC40">
        <f t="shared" si="23"/>
        <v>1.4413055365836553E-2</v>
      </c>
      <c r="AF40" s="2">
        <v>42081</v>
      </c>
      <c r="AG40">
        <v>1</v>
      </c>
      <c r="AH40">
        <v>18</v>
      </c>
      <c r="AI40">
        <v>10</v>
      </c>
      <c r="AJ40">
        <v>130</v>
      </c>
      <c r="AK40">
        <v>10</v>
      </c>
      <c r="AL40">
        <v>7.2222222222222197</v>
      </c>
      <c r="AM40">
        <f t="shared" si="20"/>
        <v>5.5555555555555552E-2</v>
      </c>
      <c r="AN40" s="3">
        <f t="shared" si="21"/>
        <v>7.6923076923076927E-2</v>
      </c>
      <c r="AO40">
        <f t="shared" si="22"/>
        <v>1.384615384615385</v>
      </c>
    </row>
    <row r="41" spans="10:41" x14ac:dyDescent="0.3">
      <c r="J41" s="2">
        <v>42190</v>
      </c>
      <c r="K41">
        <v>33</v>
      </c>
      <c r="L41">
        <v>44</v>
      </c>
      <c r="M41">
        <v>1510</v>
      </c>
      <c r="N41">
        <v>1626</v>
      </c>
      <c r="O41">
        <v>45.757575757575701</v>
      </c>
      <c r="P41">
        <v>36.954545454545404</v>
      </c>
      <c r="Q41">
        <f t="shared" si="25"/>
        <v>0.75</v>
      </c>
      <c r="R41" s="3">
        <f t="shared" si="26"/>
        <v>0.9286592865928659</v>
      </c>
      <c r="S41">
        <f t="shared" si="27"/>
        <v>1.2382123821238213</v>
      </c>
      <c r="U41" s="2">
        <v>42061</v>
      </c>
      <c r="V41">
        <v>8</v>
      </c>
      <c r="W41">
        <v>20</v>
      </c>
      <c r="X41">
        <v>51</v>
      </c>
      <c r="Y41">
        <v>167</v>
      </c>
      <c r="Z41">
        <v>6.375</v>
      </c>
      <c r="AA41">
        <v>8.35</v>
      </c>
      <c r="AB41">
        <f t="shared" si="23"/>
        <v>8.142012224218162E-3</v>
      </c>
      <c r="AC41">
        <f t="shared" si="23"/>
        <v>1.3126895898326408E-2</v>
      </c>
      <c r="AF41" s="2">
        <v>42082</v>
      </c>
      <c r="AG41">
        <v>8</v>
      </c>
      <c r="AH41">
        <v>17</v>
      </c>
      <c r="AI41">
        <v>163</v>
      </c>
      <c r="AJ41">
        <v>395</v>
      </c>
      <c r="AK41">
        <v>20.375</v>
      </c>
      <c r="AL41">
        <v>23.235294117647001</v>
      </c>
      <c r="AM41">
        <f t="shared" si="20"/>
        <v>0.47058823529411764</v>
      </c>
      <c r="AN41" s="3">
        <f t="shared" si="21"/>
        <v>0.41265822784810124</v>
      </c>
      <c r="AO41">
        <f t="shared" si="22"/>
        <v>0.87689873417721742</v>
      </c>
    </row>
    <row r="42" spans="10:41" x14ac:dyDescent="0.3">
      <c r="J42" s="2">
        <v>42191</v>
      </c>
      <c r="K42">
        <v>16</v>
      </c>
      <c r="L42">
        <v>35</v>
      </c>
      <c r="M42">
        <v>455</v>
      </c>
      <c r="N42">
        <v>588</v>
      </c>
      <c r="O42">
        <v>28.4375</v>
      </c>
      <c r="P42">
        <v>16.8</v>
      </c>
      <c r="Q42">
        <f t="shared" si="25"/>
        <v>0.45714285714285713</v>
      </c>
      <c r="R42" s="3">
        <f t="shared" si="26"/>
        <v>0.77380952380952384</v>
      </c>
      <c r="S42">
        <f t="shared" si="27"/>
        <v>1.6927083333333333</v>
      </c>
      <c r="U42" s="2">
        <v>42062</v>
      </c>
      <c r="V42">
        <v>1</v>
      </c>
      <c r="W42">
        <v>15</v>
      </c>
      <c r="X42">
        <v>30</v>
      </c>
      <c r="Y42">
        <v>467</v>
      </c>
      <c r="Z42">
        <v>30</v>
      </c>
      <c r="AA42">
        <v>31.133333333333301</v>
      </c>
      <c r="AB42">
        <f t="shared" si="23"/>
        <v>7.0430989053366904E-3</v>
      </c>
      <c r="AC42">
        <f t="shared" si="23"/>
        <v>1.1803319439133158E-2</v>
      </c>
      <c r="AF42" s="2">
        <v>42083</v>
      </c>
      <c r="AG42">
        <v>12</v>
      </c>
      <c r="AH42">
        <v>27</v>
      </c>
      <c r="AI42">
        <v>61</v>
      </c>
      <c r="AJ42">
        <v>135</v>
      </c>
      <c r="AK42">
        <v>5.0833333333333304</v>
      </c>
      <c r="AL42">
        <v>5</v>
      </c>
      <c r="AM42">
        <f t="shared" si="20"/>
        <v>0.44444444444444442</v>
      </c>
      <c r="AN42" s="3">
        <f t="shared" si="21"/>
        <v>0.45185185185185184</v>
      </c>
      <c r="AO42">
        <f t="shared" si="22"/>
        <v>1.0166666666666662</v>
      </c>
    </row>
    <row r="43" spans="10:41" x14ac:dyDescent="0.3">
      <c r="J43" s="2">
        <v>42192</v>
      </c>
      <c r="K43">
        <v>3</v>
      </c>
      <c r="L43">
        <v>25</v>
      </c>
      <c r="M43">
        <v>19</v>
      </c>
      <c r="N43">
        <v>201</v>
      </c>
      <c r="O43">
        <v>6.3333333333333304</v>
      </c>
      <c r="P43">
        <v>8.0399999999999991</v>
      </c>
      <c r="Q43">
        <f t="shared" si="25"/>
        <v>0.12</v>
      </c>
      <c r="R43" s="3">
        <f t="shared" si="26"/>
        <v>9.4527363184079602E-2</v>
      </c>
      <c r="S43">
        <f t="shared" si="27"/>
        <v>0.78772802653399643</v>
      </c>
      <c r="U43" s="2">
        <v>42063</v>
      </c>
      <c r="V43">
        <v>3</v>
      </c>
      <c r="W43">
        <v>12</v>
      </c>
      <c r="X43">
        <v>75</v>
      </c>
      <c r="Y43">
        <v>205</v>
      </c>
      <c r="Z43">
        <v>25</v>
      </c>
      <c r="AA43">
        <v>17.0833333333333</v>
      </c>
      <c r="AB43">
        <f t="shared" si="23"/>
        <v>6.0276728020847549E-3</v>
      </c>
      <c r="AC43">
        <f t="shared" si="23"/>
        <v>1.0426234038146845E-2</v>
      </c>
      <c r="AF43" s="2">
        <v>42084</v>
      </c>
      <c r="AG43">
        <v>3</v>
      </c>
      <c r="AH43">
        <v>7</v>
      </c>
      <c r="AI43">
        <v>24</v>
      </c>
      <c r="AJ43">
        <v>34</v>
      </c>
      <c r="AK43">
        <v>8</v>
      </c>
      <c r="AL43">
        <v>4.8571428571428497</v>
      </c>
      <c r="AM43">
        <f t="shared" si="20"/>
        <v>0.42857142857142855</v>
      </c>
      <c r="AN43" s="3">
        <f t="shared" si="21"/>
        <v>0.70588235294117652</v>
      </c>
      <c r="AO43">
        <f t="shared" si="22"/>
        <v>1.6470588235294144</v>
      </c>
    </row>
    <row r="44" spans="10:41" x14ac:dyDescent="0.3">
      <c r="J44" s="2">
        <v>42194</v>
      </c>
      <c r="K44">
        <v>11</v>
      </c>
      <c r="L44">
        <v>21</v>
      </c>
      <c r="M44">
        <v>118</v>
      </c>
      <c r="N44">
        <v>221</v>
      </c>
      <c r="O44">
        <v>10.7272727272727</v>
      </c>
      <c r="P44">
        <v>10.523809523809501</v>
      </c>
      <c r="Q44">
        <f t="shared" si="25"/>
        <v>0.52380952380952384</v>
      </c>
      <c r="R44" s="3">
        <f t="shared" si="26"/>
        <v>0.5339366515837104</v>
      </c>
      <c r="S44">
        <f t="shared" si="27"/>
        <v>1.0193336075689012</v>
      </c>
      <c r="AB44">
        <f>SUM(AB19:AB43)/28</f>
        <v>5.7599386790410524E-2</v>
      </c>
      <c r="AC44">
        <f>SUM(AC19:AC43)/28</f>
        <v>7.3758915277008716E-2</v>
      </c>
      <c r="AF44" s="2">
        <v>42086</v>
      </c>
      <c r="AG44">
        <v>1</v>
      </c>
      <c r="AH44">
        <v>14</v>
      </c>
      <c r="AI44">
        <v>5</v>
      </c>
      <c r="AJ44">
        <v>169</v>
      </c>
      <c r="AK44">
        <v>5</v>
      </c>
      <c r="AL44">
        <v>12.0714285714285</v>
      </c>
      <c r="AM44">
        <f t="shared" si="20"/>
        <v>7.1428571428571425E-2</v>
      </c>
      <c r="AN44" s="3">
        <f t="shared" si="21"/>
        <v>2.9585798816568046E-2</v>
      </c>
      <c r="AO44">
        <f t="shared" si="22"/>
        <v>0.41420118343195511</v>
      </c>
    </row>
    <row r="45" spans="10:41" x14ac:dyDescent="0.3">
      <c r="J45" s="2">
        <v>42195</v>
      </c>
      <c r="K45">
        <v>18</v>
      </c>
      <c r="L45">
        <v>32</v>
      </c>
      <c r="M45">
        <v>219</v>
      </c>
      <c r="N45">
        <v>313</v>
      </c>
      <c r="O45">
        <v>12.1666666666666</v>
      </c>
      <c r="P45">
        <v>9.78125</v>
      </c>
      <c r="Q45">
        <f t="shared" si="25"/>
        <v>0.5625</v>
      </c>
      <c r="R45" s="3">
        <f t="shared" si="26"/>
        <v>0.69968051118210861</v>
      </c>
      <c r="S45">
        <f t="shared" si="27"/>
        <v>1.2438764643237419</v>
      </c>
      <c r="AF45" s="2">
        <v>42087</v>
      </c>
      <c r="AG45">
        <v>2</v>
      </c>
      <c r="AH45">
        <v>12</v>
      </c>
      <c r="AI45">
        <v>4</v>
      </c>
      <c r="AJ45">
        <v>68</v>
      </c>
      <c r="AK45">
        <v>2</v>
      </c>
      <c r="AL45">
        <v>5.6666666666666599</v>
      </c>
      <c r="AM45">
        <f t="shared" si="20"/>
        <v>0.16666666666666666</v>
      </c>
      <c r="AN45" s="3">
        <f t="shared" si="21"/>
        <v>5.8823529411764705E-2</v>
      </c>
      <c r="AO45">
        <f t="shared" si="22"/>
        <v>0.35294117647058865</v>
      </c>
    </row>
    <row r="46" spans="10:41" x14ac:dyDescent="0.3">
      <c r="J46" s="2">
        <v>42196</v>
      </c>
      <c r="K46">
        <v>2</v>
      </c>
      <c r="L46">
        <v>9</v>
      </c>
      <c r="M46">
        <v>79</v>
      </c>
      <c r="N46">
        <v>172</v>
      </c>
      <c r="O46">
        <v>39.5</v>
      </c>
      <c r="P46">
        <v>19.1111111111111</v>
      </c>
      <c r="Q46">
        <f t="shared" si="25"/>
        <v>0.22222222222222221</v>
      </c>
      <c r="R46" s="3">
        <f t="shared" si="26"/>
        <v>0.45930232558139533</v>
      </c>
      <c r="S46">
        <f t="shared" si="27"/>
        <v>2.0668604651162803</v>
      </c>
      <c r="AF46" s="2">
        <v>42088</v>
      </c>
      <c r="AG46">
        <v>2</v>
      </c>
      <c r="AH46">
        <v>7</v>
      </c>
      <c r="AI46">
        <v>4</v>
      </c>
      <c r="AJ46">
        <v>48</v>
      </c>
      <c r="AK46">
        <v>2</v>
      </c>
      <c r="AL46">
        <v>6.8571428571428497</v>
      </c>
      <c r="AM46">
        <f t="shared" si="20"/>
        <v>0.2857142857142857</v>
      </c>
      <c r="AN46" s="3">
        <f t="shared" si="21"/>
        <v>8.3333333333333329E-2</v>
      </c>
      <c r="AO46">
        <f t="shared" si="22"/>
        <v>0.29166666666666696</v>
      </c>
    </row>
    <row r="47" spans="10:41" x14ac:dyDescent="0.3">
      <c r="J47" s="2">
        <v>42197</v>
      </c>
      <c r="K47">
        <v>4</v>
      </c>
      <c r="L47">
        <v>12</v>
      </c>
      <c r="M47">
        <v>5</v>
      </c>
      <c r="N47">
        <v>20</v>
      </c>
      <c r="O47">
        <v>1.25</v>
      </c>
      <c r="P47">
        <v>1.6666666666666601</v>
      </c>
      <c r="Q47">
        <f t="shared" si="25"/>
        <v>0.33333333333333331</v>
      </c>
      <c r="R47" s="3">
        <f t="shared" si="26"/>
        <v>0.25</v>
      </c>
      <c r="S47">
        <f t="shared" si="27"/>
        <v>0.750000000000003</v>
      </c>
      <c r="AF47" s="2">
        <v>42090</v>
      </c>
      <c r="AG47">
        <v>5</v>
      </c>
      <c r="AH47">
        <v>13</v>
      </c>
      <c r="AI47">
        <v>27</v>
      </c>
      <c r="AJ47">
        <v>49</v>
      </c>
      <c r="AK47">
        <v>5.4</v>
      </c>
      <c r="AL47">
        <v>3.7692307692307598</v>
      </c>
      <c r="AM47">
        <f t="shared" si="20"/>
        <v>0.38461538461538464</v>
      </c>
      <c r="AN47" s="3">
        <f t="shared" si="21"/>
        <v>0.55102040816326525</v>
      </c>
      <c r="AO47">
        <f t="shared" si="22"/>
        <v>1.4326530612244934</v>
      </c>
    </row>
    <row r="48" spans="10:41" x14ac:dyDescent="0.3">
      <c r="J48" s="2">
        <v>42198</v>
      </c>
      <c r="K48">
        <v>5</v>
      </c>
      <c r="L48">
        <v>25</v>
      </c>
      <c r="M48">
        <v>41</v>
      </c>
      <c r="N48">
        <v>164</v>
      </c>
      <c r="O48">
        <v>8.1999999999999993</v>
      </c>
      <c r="P48">
        <v>6.56</v>
      </c>
      <c r="Q48">
        <f t="shared" si="25"/>
        <v>0.2</v>
      </c>
      <c r="R48" s="3">
        <f t="shared" si="26"/>
        <v>0.25</v>
      </c>
      <c r="S48">
        <f t="shared" si="27"/>
        <v>1.25</v>
      </c>
      <c r="AF48" s="2">
        <v>42091</v>
      </c>
      <c r="AG48">
        <v>1</v>
      </c>
      <c r="AH48">
        <v>4</v>
      </c>
      <c r="AI48">
        <v>5</v>
      </c>
      <c r="AJ48">
        <v>27</v>
      </c>
      <c r="AK48">
        <v>5</v>
      </c>
      <c r="AL48">
        <v>6.75</v>
      </c>
      <c r="AM48">
        <f t="shared" si="20"/>
        <v>0.25</v>
      </c>
      <c r="AN48" s="3">
        <f t="shared" si="21"/>
        <v>0.18518518518518517</v>
      </c>
      <c r="AO48">
        <f t="shared" si="22"/>
        <v>0.7407407407407407</v>
      </c>
    </row>
    <row r="49" spans="10:41" x14ac:dyDescent="0.3">
      <c r="J49" s="2">
        <v>42199</v>
      </c>
      <c r="K49">
        <v>2</v>
      </c>
      <c r="L49">
        <v>17</v>
      </c>
      <c r="M49">
        <v>7</v>
      </c>
      <c r="N49">
        <v>312</v>
      </c>
      <c r="O49">
        <v>3.5</v>
      </c>
      <c r="P49">
        <v>18.352941176470502</v>
      </c>
      <c r="Q49">
        <f t="shared" si="25"/>
        <v>0.11764705882352941</v>
      </c>
      <c r="R49" s="3">
        <f t="shared" si="26"/>
        <v>2.2435897435897436E-2</v>
      </c>
      <c r="S49">
        <f t="shared" si="27"/>
        <v>0.19070512820512911</v>
      </c>
      <c r="AF49" s="2">
        <v>42093</v>
      </c>
      <c r="AG49">
        <v>2</v>
      </c>
      <c r="AH49">
        <v>21</v>
      </c>
      <c r="AI49">
        <v>14</v>
      </c>
      <c r="AJ49">
        <v>197</v>
      </c>
      <c r="AK49">
        <v>7</v>
      </c>
      <c r="AL49">
        <v>9.3809523809523796</v>
      </c>
      <c r="AM49">
        <f>SUM(AM28:AM48)/31</f>
        <v>0.18424502574170509</v>
      </c>
      <c r="AN49">
        <f t="shared" ref="AN49:AO49" si="28">SUM(AN28:AN48)/31</f>
        <v>0.1958164317540162</v>
      </c>
      <c r="AO49">
        <f t="shared" si="28"/>
        <v>0.69133743554805471</v>
      </c>
    </row>
    <row r="50" spans="10:41" x14ac:dyDescent="0.3">
      <c r="J50" s="2">
        <v>42200</v>
      </c>
      <c r="K50">
        <v>6</v>
      </c>
      <c r="L50">
        <v>32</v>
      </c>
      <c r="M50">
        <v>26</v>
      </c>
      <c r="N50">
        <v>213</v>
      </c>
      <c r="O50">
        <v>4.3333333333333304</v>
      </c>
      <c r="P50">
        <v>6.65625</v>
      </c>
      <c r="Q50">
        <f t="shared" si="25"/>
        <v>0.1875</v>
      </c>
      <c r="R50" s="3">
        <f t="shared" si="26"/>
        <v>0.12206572769953052</v>
      </c>
      <c r="S50">
        <f t="shared" si="27"/>
        <v>0.6510172143974956</v>
      </c>
      <c r="AG50">
        <f>AG49/AH49</f>
        <v>9.5238095238095233E-2</v>
      </c>
      <c r="AI50">
        <f>AI49/AJ49</f>
        <v>7.1065989847715741E-2</v>
      </c>
      <c r="AK50">
        <f>AK49/AL49</f>
        <v>0.74619289340101536</v>
      </c>
      <c r="AL50">
        <f t="shared" ref="AL50" si="29">AL49/AM49</f>
        <v>50.915634455736289</v>
      </c>
      <c r="AM50">
        <f>SUM(AM28:AM49)/31</f>
        <v>0.19018841366885686</v>
      </c>
      <c r="AN50">
        <f>SUM(AN28:AN49)/31</f>
        <v>0.20213309084285544</v>
      </c>
    </row>
    <row r="51" spans="10:41" x14ac:dyDescent="0.3">
      <c r="J51" s="2">
        <v>42201</v>
      </c>
      <c r="K51">
        <v>2</v>
      </c>
      <c r="L51">
        <v>24</v>
      </c>
      <c r="M51">
        <v>13</v>
      </c>
      <c r="N51">
        <v>214</v>
      </c>
      <c r="O51">
        <v>6.5</v>
      </c>
      <c r="P51">
        <v>8.9166666666666607</v>
      </c>
      <c r="Q51">
        <f t="shared" si="25"/>
        <v>8.3333333333333329E-2</v>
      </c>
      <c r="R51" s="3">
        <f t="shared" si="26"/>
        <v>6.0747663551401869E-2</v>
      </c>
      <c r="S51">
        <f t="shared" si="27"/>
        <v>0.72897196261682295</v>
      </c>
    </row>
    <row r="52" spans="10:41" x14ac:dyDescent="0.3">
      <c r="J52" s="2">
        <v>42202</v>
      </c>
      <c r="K52">
        <v>2</v>
      </c>
      <c r="L52">
        <v>19</v>
      </c>
      <c r="M52">
        <v>16</v>
      </c>
      <c r="N52">
        <v>527</v>
      </c>
      <c r="O52">
        <v>8</v>
      </c>
      <c r="P52">
        <v>27.736842105263101</v>
      </c>
      <c r="Q52">
        <f t="shared" si="25"/>
        <v>0.10526315789473684</v>
      </c>
      <c r="R52" s="3">
        <f t="shared" si="26"/>
        <v>3.0360531309297913E-2</v>
      </c>
      <c r="S52">
        <f t="shared" si="27"/>
        <v>0.28842504743833075</v>
      </c>
    </row>
    <row r="53" spans="10:41" x14ac:dyDescent="0.3">
      <c r="J53" s="2">
        <v>42203</v>
      </c>
      <c r="K53">
        <v>8</v>
      </c>
      <c r="L53">
        <v>31</v>
      </c>
      <c r="M53">
        <v>56</v>
      </c>
      <c r="N53">
        <v>530</v>
      </c>
      <c r="O53">
        <v>7</v>
      </c>
      <c r="P53">
        <v>17.096774193548299</v>
      </c>
      <c r="Q53">
        <f t="shared" si="25"/>
        <v>0.25806451612903225</v>
      </c>
      <c r="R53" s="3">
        <f t="shared" si="26"/>
        <v>0.10566037735849057</v>
      </c>
      <c r="S53">
        <f t="shared" si="27"/>
        <v>0.40943396226415307</v>
      </c>
    </row>
    <row r="54" spans="10:41" x14ac:dyDescent="0.3">
      <c r="J54" s="2">
        <v>42205</v>
      </c>
      <c r="K54">
        <v>1</v>
      </c>
      <c r="L54">
        <v>14</v>
      </c>
      <c r="M54">
        <v>16</v>
      </c>
      <c r="N54">
        <v>103</v>
      </c>
      <c r="O54">
        <v>16</v>
      </c>
      <c r="P54">
        <v>7.3571428571428497</v>
      </c>
      <c r="Q54">
        <f t="shared" si="25"/>
        <v>7.1428571428571425E-2</v>
      </c>
      <c r="R54" s="3">
        <f t="shared" si="26"/>
        <v>0.1553398058252427</v>
      </c>
      <c r="S54">
        <f t="shared" si="27"/>
        <v>2.1747572815534002</v>
      </c>
    </row>
    <row r="55" spans="10:41" x14ac:dyDescent="0.3">
      <c r="J55" s="2">
        <v>42206</v>
      </c>
      <c r="K55">
        <v>5</v>
      </c>
      <c r="L55">
        <v>76</v>
      </c>
      <c r="M55">
        <v>9</v>
      </c>
      <c r="N55">
        <v>1749</v>
      </c>
      <c r="O55">
        <v>1.8</v>
      </c>
      <c r="P55">
        <v>23.0131578947368</v>
      </c>
      <c r="Q55">
        <f t="shared" si="25"/>
        <v>6.5789473684210523E-2</v>
      </c>
      <c r="R55" s="3">
        <f t="shared" si="26"/>
        <v>5.1457975986277877E-3</v>
      </c>
      <c r="S55">
        <f t="shared" si="27"/>
        <v>7.8216123499142517E-2</v>
      </c>
    </row>
    <row r="56" spans="10:41" x14ac:dyDescent="0.3">
      <c r="J56" s="2">
        <v>42207</v>
      </c>
      <c r="K56">
        <v>3</v>
      </c>
      <c r="L56">
        <v>27</v>
      </c>
      <c r="M56">
        <v>47</v>
      </c>
      <c r="N56">
        <v>213</v>
      </c>
      <c r="O56">
        <v>15.6666666666666</v>
      </c>
      <c r="P56">
        <v>7.8888888888888804</v>
      </c>
      <c r="Q56">
        <f t="shared" si="25"/>
        <v>0.1111111111111111</v>
      </c>
      <c r="R56" s="3">
        <f t="shared" si="26"/>
        <v>0.22065727699530516</v>
      </c>
      <c r="S56">
        <f t="shared" si="27"/>
        <v>1.9859154929577403</v>
      </c>
    </row>
    <row r="57" spans="10:41" x14ac:dyDescent="0.3">
      <c r="J57" s="2">
        <v>42208</v>
      </c>
      <c r="K57">
        <v>2</v>
      </c>
      <c r="L57">
        <v>32</v>
      </c>
      <c r="M57">
        <v>20</v>
      </c>
      <c r="N57">
        <v>172</v>
      </c>
      <c r="O57">
        <v>10</v>
      </c>
      <c r="P57">
        <v>5.375</v>
      </c>
      <c r="Q57">
        <f t="shared" si="25"/>
        <v>6.25E-2</v>
      </c>
      <c r="R57" s="3">
        <f t="shared" si="26"/>
        <v>0.11627906976744186</v>
      </c>
      <c r="S57">
        <f t="shared" si="27"/>
        <v>1.8604651162790697</v>
      </c>
    </row>
    <row r="58" spans="10:41" x14ac:dyDescent="0.3">
      <c r="J58" s="2">
        <v>42209</v>
      </c>
      <c r="K58">
        <v>2</v>
      </c>
      <c r="L58">
        <v>29</v>
      </c>
      <c r="M58">
        <v>142</v>
      </c>
      <c r="N58">
        <v>829</v>
      </c>
      <c r="O58">
        <v>71</v>
      </c>
      <c r="P58">
        <v>28.586206896551701</v>
      </c>
      <c r="Q58">
        <f t="shared" si="25"/>
        <v>6.8965517241379309E-2</v>
      </c>
      <c r="R58" s="3">
        <f t="shared" si="26"/>
        <v>0.17129071170084439</v>
      </c>
      <c r="S58">
        <f t="shared" si="27"/>
        <v>2.4837153196622457</v>
      </c>
    </row>
    <row r="59" spans="10:41" x14ac:dyDescent="0.3">
      <c r="J59" s="2">
        <v>42210</v>
      </c>
      <c r="K59">
        <v>5</v>
      </c>
      <c r="L59">
        <v>19</v>
      </c>
      <c r="M59">
        <v>14</v>
      </c>
      <c r="N59">
        <v>133</v>
      </c>
      <c r="O59">
        <v>2.8</v>
      </c>
      <c r="P59">
        <v>7</v>
      </c>
      <c r="Q59">
        <f t="shared" si="25"/>
        <v>0.26315789473684209</v>
      </c>
      <c r="R59" s="3">
        <f t="shared" si="26"/>
        <v>0.10526315789473684</v>
      </c>
      <c r="S59">
        <f t="shared" si="27"/>
        <v>0.39999999999999997</v>
      </c>
    </row>
    <row r="60" spans="10:41" x14ac:dyDescent="0.3">
      <c r="J60" s="2">
        <v>42211</v>
      </c>
      <c r="K60">
        <v>1</v>
      </c>
      <c r="L60">
        <v>33</v>
      </c>
      <c r="M60">
        <v>12</v>
      </c>
      <c r="N60">
        <v>598</v>
      </c>
      <c r="O60">
        <v>12</v>
      </c>
      <c r="P60">
        <v>18.1212121212121</v>
      </c>
      <c r="Q60">
        <f t="shared" si="25"/>
        <v>3.0303030303030304E-2</v>
      </c>
      <c r="R60" s="3">
        <f t="shared" si="26"/>
        <v>2.0066889632107024E-2</v>
      </c>
      <c r="S60">
        <f t="shared" si="27"/>
        <v>0.66220735785953255</v>
      </c>
    </row>
    <row r="61" spans="10:41" x14ac:dyDescent="0.3">
      <c r="J61" s="2">
        <v>42212</v>
      </c>
      <c r="K61">
        <v>4</v>
      </c>
      <c r="L61">
        <v>28</v>
      </c>
      <c r="M61">
        <v>26</v>
      </c>
      <c r="N61">
        <v>170</v>
      </c>
      <c r="O61">
        <v>6.5</v>
      </c>
      <c r="P61">
        <v>6.0714285714285703</v>
      </c>
      <c r="Q61">
        <f t="shared" si="25"/>
        <v>0.14285714285714285</v>
      </c>
      <c r="R61" s="3">
        <f t="shared" si="26"/>
        <v>0.15294117647058825</v>
      </c>
      <c r="S61">
        <f t="shared" si="27"/>
        <v>1.0705882352941178</v>
      </c>
    </row>
    <row r="62" spans="10:41" x14ac:dyDescent="0.3">
      <c r="J62" s="2">
        <v>42213</v>
      </c>
      <c r="K62">
        <v>4</v>
      </c>
      <c r="L62">
        <v>46</v>
      </c>
      <c r="M62">
        <v>29</v>
      </c>
      <c r="N62">
        <v>239</v>
      </c>
      <c r="O62">
        <v>7.25</v>
      </c>
      <c r="P62">
        <v>5.1956521739130404</v>
      </c>
      <c r="Q62">
        <f t="shared" si="25"/>
        <v>8.6956521739130432E-2</v>
      </c>
      <c r="R62" s="3">
        <f t="shared" si="26"/>
        <v>0.12133891213389121</v>
      </c>
      <c r="S62">
        <f t="shared" si="27"/>
        <v>1.3953974895397498</v>
      </c>
    </row>
    <row r="63" spans="10:41" x14ac:dyDescent="0.3">
      <c r="J63" s="2">
        <v>42214</v>
      </c>
      <c r="K63">
        <v>4</v>
      </c>
      <c r="L63">
        <v>43</v>
      </c>
      <c r="M63">
        <v>23</v>
      </c>
      <c r="N63">
        <v>369</v>
      </c>
      <c r="O63">
        <v>5.75</v>
      </c>
      <c r="P63">
        <v>8.5813953488371997</v>
      </c>
      <c r="Q63">
        <f>K63/L63</f>
        <v>9.3023255813953487E-2</v>
      </c>
      <c r="R63" s="3">
        <f t="shared" si="26"/>
        <v>6.2330623306233061E-2</v>
      </c>
      <c r="S63">
        <f t="shared" si="27"/>
        <v>0.67005420054200615</v>
      </c>
    </row>
    <row r="64" spans="10:41" x14ac:dyDescent="0.3">
      <c r="J64" s="2">
        <v>42216</v>
      </c>
      <c r="K64">
        <v>8</v>
      </c>
      <c r="L64">
        <v>27</v>
      </c>
      <c r="M64">
        <v>121</v>
      </c>
      <c r="N64">
        <v>296</v>
      </c>
      <c r="O64">
        <v>15.125</v>
      </c>
      <c r="P64">
        <v>10.9629629629629</v>
      </c>
      <c r="Q64">
        <f>SUM(Q37:Q63)/31</f>
        <v>0.19836732755105072</v>
      </c>
      <c r="R64" s="4">
        <f t="shared" ref="R64:S64" si="30">SUM(R37:R63)/31</f>
        <v>0.2244282802046724</v>
      </c>
      <c r="S64">
        <f t="shared" si="30"/>
        <v>0.96658040903835341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2024-10-18T07:42:00Z</dcterms:modified>
</cp:coreProperties>
</file>