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codeName="ThisWorkbook" defaultThemeVersion="124226"/>
  <bookViews>
    <workbookView xWindow="360" yWindow="135" windowWidth="14355" windowHeight="9240" tabRatio="793" activeTab="2"/>
  </bookViews>
  <sheets>
    <sheet name="Paired samples reduce variance " sheetId="1" r:id="rId1"/>
    <sheet name="Overview, T.DIST()" sheetId="10" r:id="rId2"/>
    <sheet name="Power &amp; Directional Hypotheses" sheetId="4" r:id="rId3"/>
    <sheet name="Data, Directional test chart" sheetId="11" r:id="rId4"/>
    <sheet name="Data, Nondirectional test chart" sheetId="12" r:id="rId5"/>
    <sheet name="Sheet2" sheetId="2" r:id="rId6"/>
    <sheet name="Sheet3" sheetId="3" r:id="rId7"/>
  </sheets>
  <externalReferences>
    <externalReference r:id="rId8"/>
    <externalReference r:id="rId9"/>
    <externalReference r:id="rId10"/>
  </externalReferences>
  <definedNames>
    <definedName name="CriticalValueAsZ">'[3]Directional z test'!$D$14</definedName>
    <definedName name="Sample1">'Paired samples reduce variance '!$A$2:$A$26</definedName>
    <definedName name="Sample2">'Paired samples reduce variance '!$B$2:$B$26</definedName>
    <definedName name="Z">'[3]Directional z test'!$D$11</definedName>
  </definedNames>
  <calcPr calcId="144315"/>
</workbook>
</file>

<file path=xl/calcChain.xml><?xml version="1.0" encoding="utf-8"?>
<calcChain xmlns="http://schemas.openxmlformats.org/spreadsheetml/2006/main">
  <c r="I23" i="1" l="1"/>
  <c r="I22" i="1"/>
  <c r="I20" i="1"/>
  <c r="I19" i="1"/>
  <c r="E21" i="1"/>
  <c r="E20" i="1"/>
  <c r="E22" i="1" s="1"/>
  <c r="E23" i="1" s="1"/>
  <c r="E19" i="1"/>
  <c r="H26" i="10"/>
  <c r="H27" i="10" s="1"/>
  <c r="G265" i="12"/>
  <c r="H265" i="12"/>
  <c r="G266" i="12"/>
  <c r="H266" i="12"/>
  <c r="G267" i="12"/>
  <c r="H267" i="12"/>
  <c r="G268" i="12"/>
  <c r="H268" i="12"/>
  <c r="G269" i="12"/>
  <c r="H269" i="12"/>
  <c r="G270" i="12"/>
  <c r="H270" i="12"/>
  <c r="G271" i="12"/>
  <c r="H271" i="12"/>
  <c r="G272" i="12"/>
  <c r="H272" i="12"/>
  <c r="G273" i="12"/>
  <c r="H273" i="12"/>
  <c r="G274" i="12"/>
  <c r="H274" i="12"/>
  <c r="G275" i="12"/>
  <c r="H275" i="12"/>
  <c r="G276" i="12"/>
  <c r="H276" i="12"/>
  <c r="G277" i="12"/>
  <c r="H277" i="12"/>
  <c r="G278" i="12"/>
  <c r="H278" i="12"/>
  <c r="G279" i="12"/>
  <c r="H279" i="12"/>
  <c r="G280" i="12"/>
  <c r="H280" i="12"/>
  <c r="G281" i="12"/>
  <c r="H281" i="12"/>
  <c r="G282" i="12"/>
  <c r="H282" i="12"/>
  <c r="G91" i="12"/>
  <c r="H91" i="12"/>
  <c r="G92" i="12"/>
  <c r="H92" i="12"/>
  <c r="G93" i="12"/>
  <c r="H93" i="12"/>
  <c r="G83" i="12"/>
  <c r="H83" i="12"/>
  <c r="G84" i="12"/>
  <c r="H84" i="12"/>
  <c r="G85" i="12"/>
  <c r="H85" i="12"/>
  <c r="G86" i="12"/>
  <c r="H86" i="12"/>
  <c r="G87" i="12"/>
  <c r="H87" i="12"/>
  <c r="G88" i="12"/>
  <c r="H88" i="12"/>
  <c r="G89" i="12"/>
  <c r="H89" i="12"/>
  <c r="G90" i="12"/>
  <c r="H90" i="12"/>
  <c r="G76" i="12"/>
  <c r="H76" i="12"/>
  <c r="G77" i="12"/>
  <c r="H77" i="12"/>
  <c r="G78" i="12"/>
  <c r="H78" i="12"/>
  <c r="G79" i="12"/>
  <c r="H79" i="12"/>
  <c r="G80" i="12"/>
  <c r="H80" i="12"/>
  <c r="G81" i="12"/>
  <c r="H81" i="12"/>
  <c r="G82" i="12"/>
  <c r="H82" i="12"/>
  <c r="E535" i="12"/>
  <c r="E534" i="12"/>
  <c r="E533" i="12"/>
  <c r="E532" i="12"/>
  <c r="E531" i="12"/>
  <c r="E530" i="12"/>
  <c r="E529" i="12"/>
  <c r="E528" i="12"/>
  <c r="E527" i="12"/>
  <c r="B527" i="12"/>
  <c r="E526" i="12"/>
  <c r="B526" i="12"/>
  <c r="E525" i="12"/>
  <c r="B525" i="12"/>
  <c r="E524" i="12"/>
  <c r="B524" i="12"/>
  <c r="E523" i="12"/>
  <c r="B523" i="12"/>
  <c r="E522" i="12"/>
  <c r="B522" i="12"/>
  <c r="E521" i="12"/>
  <c r="B521" i="12"/>
  <c r="E520" i="12"/>
  <c r="B520" i="12"/>
  <c r="E519" i="12"/>
  <c r="B519" i="12"/>
  <c r="E518" i="12"/>
  <c r="B518" i="12"/>
  <c r="E517" i="12"/>
  <c r="B517" i="12"/>
  <c r="E516" i="12"/>
  <c r="B516" i="12"/>
  <c r="E515" i="12"/>
  <c r="B515" i="12"/>
  <c r="E514" i="12"/>
  <c r="B514" i="12"/>
  <c r="E513" i="12"/>
  <c r="B513" i="12"/>
  <c r="E512" i="12"/>
  <c r="B512" i="12"/>
  <c r="E511" i="12"/>
  <c r="B511" i="12"/>
  <c r="E510" i="12"/>
  <c r="B510" i="12"/>
  <c r="E509" i="12"/>
  <c r="B509" i="12"/>
  <c r="E508" i="12"/>
  <c r="B508" i="12"/>
  <c r="E507" i="12"/>
  <c r="B507" i="12"/>
  <c r="E506" i="12"/>
  <c r="B506" i="12"/>
  <c r="E505" i="12"/>
  <c r="B505" i="12"/>
  <c r="E504" i="12"/>
  <c r="B504" i="12"/>
  <c r="E503" i="12"/>
  <c r="B503" i="12"/>
  <c r="E502" i="12"/>
  <c r="B502" i="12"/>
  <c r="E501" i="12"/>
  <c r="B501" i="12"/>
  <c r="E500" i="12"/>
  <c r="B500" i="12"/>
  <c r="E499" i="12"/>
  <c r="B499" i="12"/>
  <c r="E498" i="12"/>
  <c r="B498" i="12"/>
  <c r="E497" i="12"/>
  <c r="B497" i="12"/>
  <c r="E496" i="12"/>
  <c r="B496" i="12"/>
  <c r="E495" i="12"/>
  <c r="B495" i="12"/>
  <c r="E494" i="12"/>
  <c r="B494" i="12"/>
  <c r="E493" i="12"/>
  <c r="B493" i="12"/>
  <c r="E492" i="12"/>
  <c r="B492" i="12"/>
  <c r="E491" i="12"/>
  <c r="B491" i="12"/>
  <c r="E490" i="12"/>
  <c r="B490" i="12"/>
  <c r="E489" i="12"/>
  <c r="B489" i="12"/>
  <c r="E488" i="12"/>
  <c r="B488" i="12"/>
  <c r="E487" i="12"/>
  <c r="B487" i="12"/>
  <c r="E486" i="12"/>
  <c r="B486" i="12"/>
  <c r="E485" i="12"/>
  <c r="B485" i="12"/>
  <c r="E484" i="12"/>
  <c r="B484" i="12"/>
  <c r="E483" i="12"/>
  <c r="B483" i="12"/>
  <c r="E482" i="12"/>
  <c r="B482" i="12"/>
  <c r="E481" i="12"/>
  <c r="B481" i="12"/>
  <c r="E480" i="12"/>
  <c r="B480" i="12"/>
  <c r="E479" i="12"/>
  <c r="C479" i="12"/>
  <c r="B479" i="12"/>
  <c r="E478" i="12"/>
  <c r="C478" i="12"/>
  <c r="B478" i="12"/>
  <c r="E477" i="12"/>
  <c r="C477" i="12"/>
  <c r="B477" i="12"/>
  <c r="E476" i="12"/>
  <c r="C476" i="12"/>
  <c r="B476" i="12"/>
  <c r="E475" i="12"/>
  <c r="C475" i="12"/>
  <c r="B475" i="12"/>
  <c r="E474" i="12"/>
  <c r="C474" i="12"/>
  <c r="B474" i="12"/>
  <c r="E473" i="12"/>
  <c r="C473" i="12"/>
  <c r="B473" i="12"/>
  <c r="E472" i="12"/>
  <c r="C472" i="12"/>
  <c r="B472" i="12"/>
  <c r="E471" i="12"/>
  <c r="C471" i="12"/>
  <c r="B471" i="12"/>
  <c r="E470" i="12"/>
  <c r="C470" i="12"/>
  <c r="B470" i="12"/>
  <c r="E469" i="12"/>
  <c r="C469" i="12"/>
  <c r="B469" i="12"/>
  <c r="E468" i="12"/>
  <c r="C468" i="12"/>
  <c r="B468" i="12"/>
  <c r="E467" i="12"/>
  <c r="C467" i="12"/>
  <c r="B467" i="12"/>
  <c r="E466" i="12"/>
  <c r="C466" i="12"/>
  <c r="B466" i="12"/>
  <c r="E465" i="12"/>
  <c r="C465" i="12"/>
  <c r="B465" i="12"/>
  <c r="E464" i="12"/>
  <c r="C464" i="12"/>
  <c r="B464" i="12"/>
  <c r="E463" i="12"/>
  <c r="C463" i="12"/>
  <c r="B463" i="12"/>
  <c r="E462" i="12"/>
  <c r="C462" i="12"/>
  <c r="B462" i="12"/>
  <c r="E461" i="12"/>
  <c r="C461" i="12"/>
  <c r="B461" i="12"/>
  <c r="E460" i="12"/>
  <c r="C460" i="12"/>
  <c r="B460" i="12"/>
  <c r="E459" i="12"/>
  <c r="C459" i="12"/>
  <c r="B459" i="12"/>
  <c r="E458" i="12"/>
  <c r="C458" i="12"/>
  <c r="B458" i="12"/>
  <c r="E457" i="12"/>
  <c r="C457" i="12"/>
  <c r="B457" i="12"/>
  <c r="E456" i="12"/>
  <c r="C456" i="12"/>
  <c r="B456" i="12"/>
  <c r="E455" i="12"/>
  <c r="C455" i="12"/>
  <c r="B455" i="12"/>
  <c r="E454" i="12"/>
  <c r="C454" i="12"/>
  <c r="B454" i="12"/>
  <c r="E453" i="12"/>
  <c r="C453" i="12"/>
  <c r="B453" i="12"/>
  <c r="E452" i="12"/>
  <c r="C452" i="12"/>
  <c r="B452" i="12"/>
  <c r="E451" i="12"/>
  <c r="C451" i="12"/>
  <c r="B451" i="12"/>
  <c r="E450" i="12"/>
  <c r="C450" i="12"/>
  <c r="B450" i="12"/>
  <c r="E449" i="12"/>
  <c r="C449" i="12"/>
  <c r="B449" i="12"/>
  <c r="E448" i="12"/>
  <c r="C448" i="12"/>
  <c r="B448" i="12"/>
  <c r="E447" i="12"/>
  <c r="C447" i="12"/>
  <c r="B447" i="12"/>
  <c r="E446" i="12"/>
  <c r="C446" i="12"/>
  <c r="B446" i="12"/>
  <c r="E445" i="12"/>
  <c r="C445" i="12"/>
  <c r="B445" i="12"/>
  <c r="E444" i="12"/>
  <c r="C444" i="12"/>
  <c r="B444" i="12"/>
  <c r="E443" i="12"/>
  <c r="C443" i="12"/>
  <c r="B443" i="12"/>
  <c r="E442" i="12"/>
  <c r="C442" i="12"/>
  <c r="B442" i="12"/>
  <c r="E441" i="12"/>
  <c r="C441" i="12"/>
  <c r="B441" i="12"/>
  <c r="E440" i="12"/>
  <c r="C440" i="12"/>
  <c r="B440" i="12"/>
  <c r="E439" i="12"/>
  <c r="C439" i="12"/>
  <c r="B439" i="12"/>
  <c r="E438" i="12"/>
  <c r="C438" i="12"/>
  <c r="B438" i="12"/>
  <c r="E437" i="12"/>
  <c r="C437" i="12"/>
  <c r="B437" i="12"/>
  <c r="E436" i="12"/>
  <c r="C436" i="12"/>
  <c r="B436" i="12"/>
  <c r="E435" i="12"/>
  <c r="C435" i="12"/>
  <c r="B435" i="12"/>
  <c r="E434" i="12"/>
  <c r="C434" i="12"/>
  <c r="B434" i="12"/>
  <c r="E433" i="12"/>
  <c r="C433" i="12"/>
  <c r="B433" i="12"/>
  <c r="E432" i="12"/>
  <c r="C432" i="12"/>
  <c r="B432" i="12"/>
  <c r="E431" i="12"/>
  <c r="C431" i="12"/>
  <c r="B431" i="12"/>
  <c r="E430" i="12"/>
  <c r="C430" i="12"/>
  <c r="B430" i="12"/>
  <c r="H429" i="12"/>
  <c r="G429" i="12"/>
  <c r="E429" i="12"/>
  <c r="C429" i="12"/>
  <c r="B429" i="12"/>
  <c r="G428" i="12"/>
  <c r="E428" i="12"/>
  <c r="C428" i="12"/>
  <c r="H428" i="12" s="1"/>
  <c r="B428" i="12"/>
  <c r="H427" i="12"/>
  <c r="G427" i="12"/>
  <c r="E427" i="12"/>
  <c r="C427" i="12"/>
  <c r="B427" i="12"/>
  <c r="G426" i="12"/>
  <c r="E426" i="12"/>
  <c r="C426" i="12"/>
  <c r="H426" i="12" s="1"/>
  <c r="B426" i="12"/>
  <c r="H425" i="12"/>
  <c r="G425" i="12"/>
  <c r="E425" i="12"/>
  <c r="C425" i="12"/>
  <c r="B425" i="12"/>
  <c r="G424" i="12"/>
  <c r="E424" i="12"/>
  <c r="C424" i="12"/>
  <c r="H424" i="12" s="1"/>
  <c r="B424" i="12"/>
  <c r="H423" i="12"/>
  <c r="G423" i="12"/>
  <c r="E423" i="12"/>
  <c r="C423" i="12"/>
  <c r="B423" i="12"/>
  <c r="G422" i="12"/>
  <c r="E422" i="12"/>
  <c r="C422" i="12"/>
  <c r="H422" i="12" s="1"/>
  <c r="B422" i="12"/>
  <c r="H421" i="12"/>
  <c r="G421" i="12"/>
  <c r="E421" i="12"/>
  <c r="C421" i="12"/>
  <c r="B421" i="12"/>
  <c r="G420" i="12"/>
  <c r="E420" i="12"/>
  <c r="C420" i="12"/>
  <c r="H420" i="12" s="1"/>
  <c r="B420" i="12"/>
  <c r="H419" i="12"/>
  <c r="G419" i="12"/>
  <c r="E419" i="12"/>
  <c r="C419" i="12"/>
  <c r="B419" i="12"/>
  <c r="G418" i="12"/>
  <c r="E418" i="12"/>
  <c r="C418" i="12"/>
  <c r="H418" i="12" s="1"/>
  <c r="B418" i="12"/>
  <c r="H417" i="12"/>
  <c r="G417" i="12"/>
  <c r="E417" i="12"/>
  <c r="C417" i="12"/>
  <c r="B417" i="12"/>
  <c r="G416" i="12"/>
  <c r="E416" i="12"/>
  <c r="C416" i="12"/>
  <c r="H416" i="12" s="1"/>
  <c r="B416" i="12"/>
  <c r="H415" i="12"/>
  <c r="G415" i="12"/>
  <c r="E415" i="12"/>
  <c r="C415" i="12"/>
  <c r="B415" i="12"/>
  <c r="G414" i="12"/>
  <c r="E414" i="12"/>
  <c r="C414" i="12"/>
  <c r="H414" i="12" s="1"/>
  <c r="B414" i="12"/>
  <c r="H413" i="12"/>
  <c r="G413" i="12"/>
  <c r="E413" i="12"/>
  <c r="C413" i="12"/>
  <c r="B413" i="12"/>
  <c r="G412" i="12"/>
  <c r="E412" i="12"/>
  <c r="C412" i="12"/>
  <c r="H412" i="12" s="1"/>
  <c r="B412" i="12"/>
  <c r="H411" i="12"/>
  <c r="G411" i="12"/>
  <c r="E411" i="12"/>
  <c r="C411" i="12"/>
  <c r="B411" i="12"/>
  <c r="G410" i="12"/>
  <c r="E410" i="12"/>
  <c r="C410" i="12"/>
  <c r="H410" i="12" s="1"/>
  <c r="B410" i="12"/>
  <c r="H409" i="12"/>
  <c r="G409" i="12"/>
  <c r="E409" i="12"/>
  <c r="C409" i="12"/>
  <c r="B409" i="12"/>
  <c r="G408" i="12"/>
  <c r="E408" i="12"/>
  <c r="C408" i="12"/>
  <c r="H408" i="12" s="1"/>
  <c r="B408" i="12"/>
  <c r="H407" i="12"/>
  <c r="G407" i="12"/>
  <c r="E407" i="12"/>
  <c r="C407" i="12"/>
  <c r="B407" i="12"/>
  <c r="G406" i="12"/>
  <c r="E406" i="12"/>
  <c r="C406" i="12"/>
  <c r="H406" i="12" s="1"/>
  <c r="B406" i="12"/>
  <c r="H405" i="12"/>
  <c r="G405" i="12"/>
  <c r="E405" i="12"/>
  <c r="C405" i="12"/>
  <c r="B405" i="12"/>
  <c r="G404" i="12"/>
  <c r="E404" i="12"/>
  <c r="C404" i="12"/>
  <c r="H404" i="12" s="1"/>
  <c r="B404" i="12"/>
  <c r="H403" i="12"/>
  <c r="G403" i="12"/>
  <c r="E403" i="12"/>
  <c r="C403" i="12"/>
  <c r="B403" i="12"/>
  <c r="G402" i="12"/>
  <c r="E402" i="12"/>
  <c r="C402" i="12"/>
  <c r="H402" i="12" s="1"/>
  <c r="B402" i="12"/>
  <c r="H401" i="12"/>
  <c r="G401" i="12"/>
  <c r="E401" i="12"/>
  <c r="C401" i="12"/>
  <c r="B401" i="12"/>
  <c r="G400" i="12"/>
  <c r="E400" i="12"/>
  <c r="C400" i="12"/>
  <c r="H400" i="12" s="1"/>
  <c r="B400" i="12"/>
  <c r="H399" i="12"/>
  <c r="G399" i="12"/>
  <c r="E399" i="12"/>
  <c r="C399" i="12"/>
  <c r="B399" i="12"/>
  <c r="G398" i="12"/>
  <c r="E398" i="12"/>
  <c r="C398" i="12"/>
  <c r="H398" i="12" s="1"/>
  <c r="B398" i="12"/>
  <c r="H397" i="12"/>
  <c r="G397" i="12"/>
  <c r="E397" i="12"/>
  <c r="C397" i="12"/>
  <c r="B397" i="12"/>
  <c r="G396" i="12"/>
  <c r="E396" i="12"/>
  <c r="C396" i="12"/>
  <c r="H396" i="12" s="1"/>
  <c r="B396" i="12"/>
  <c r="H395" i="12"/>
  <c r="G395" i="12"/>
  <c r="E395" i="12"/>
  <c r="C395" i="12"/>
  <c r="B395" i="12"/>
  <c r="G394" i="12"/>
  <c r="E394" i="12"/>
  <c r="C394" i="12"/>
  <c r="H394" i="12" s="1"/>
  <c r="B394" i="12"/>
  <c r="H393" i="12"/>
  <c r="G393" i="12"/>
  <c r="E393" i="12"/>
  <c r="C393" i="12"/>
  <c r="B393" i="12"/>
  <c r="G392" i="12"/>
  <c r="E392" i="12"/>
  <c r="C392" i="12"/>
  <c r="H392" i="12" s="1"/>
  <c r="B392" i="12"/>
  <c r="H391" i="12"/>
  <c r="G391" i="12"/>
  <c r="E391" i="12"/>
  <c r="C391" i="12"/>
  <c r="B391" i="12"/>
  <c r="G390" i="12"/>
  <c r="E390" i="12"/>
  <c r="C390" i="12"/>
  <c r="H390" i="12" s="1"/>
  <c r="B390" i="12"/>
  <c r="H389" i="12"/>
  <c r="G389" i="12"/>
  <c r="E389" i="12"/>
  <c r="C389" i="12"/>
  <c r="B389" i="12"/>
  <c r="G388" i="12"/>
  <c r="E388" i="12"/>
  <c r="C388" i="12"/>
  <c r="H388" i="12" s="1"/>
  <c r="B388" i="12"/>
  <c r="H387" i="12"/>
  <c r="G387" i="12"/>
  <c r="E387" i="12"/>
  <c r="C387" i="12"/>
  <c r="B387" i="12"/>
  <c r="G386" i="12"/>
  <c r="E386" i="12"/>
  <c r="C386" i="12"/>
  <c r="H386" i="12" s="1"/>
  <c r="B386" i="12"/>
  <c r="H385" i="12"/>
  <c r="G385" i="12"/>
  <c r="E385" i="12"/>
  <c r="C385" i="12"/>
  <c r="B385" i="12"/>
  <c r="G384" i="12"/>
  <c r="E384" i="12"/>
  <c r="C384" i="12"/>
  <c r="H384" i="12" s="1"/>
  <c r="B384" i="12"/>
  <c r="H383" i="12"/>
  <c r="G383" i="12"/>
  <c r="E383" i="12"/>
  <c r="C383" i="12"/>
  <c r="B383" i="12"/>
  <c r="G382" i="12"/>
  <c r="E382" i="12"/>
  <c r="C382" i="12"/>
  <c r="H382" i="12" s="1"/>
  <c r="B382" i="12"/>
  <c r="H381" i="12"/>
  <c r="G381" i="12"/>
  <c r="E381" i="12"/>
  <c r="C381" i="12"/>
  <c r="B381" i="12"/>
  <c r="G380" i="12"/>
  <c r="E380" i="12"/>
  <c r="C380" i="12"/>
  <c r="H380" i="12" s="1"/>
  <c r="B380" i="12"/>
  <c r="H379" i="12"/>
  <c r="G379" i="12"/>
  <c r="E379" i="12"/>
  <c r="C379" i="12"/>
  <c r="B379" i="12"/>
  <c r="G378" i="12"/>
  <c r="E378" i="12"/>
  <c r="C378" i="12"/>
  <c r="H378" i="12" s="1"/>
  <c r="B378" i="12"/>
  <c r="H377" i="12"/>
  <c r="G377" i="12"/>
  <c r="E377" i="12"/>
  <c r="C377" i="12"/>
  <c r="B377" i="12"/>
  <c r="G376" i="12"/>
  <c r="E376" i="12"/>
  <c r="C376" i="12"/>
  <c r="H376" i="12" s="1"/>
  <c r="B376" i="12"/>
  <c r="H375" i="12"/>
  <c r="G375" i="12"/>
  <c r="E375" i="12"/>
  <c r="C375" i="12"/>
  <c r="B375" i="12"/>
  <c r="G374" i="12"/>
  <c r="E374" i="12"/>
  <c r="C374" i="12"/>
  <c r="H374" i="12" s="1"/>
  <c r="B374" i="12"/>
  <c r="H373" i="12"/>
  <c r="G373" i="12"/>
  <c r="E373" i="12"/>
  <c r="C373" i="12"/>
  <c r="B373" i="12"/>
  <c r="G372" i="12"/>
  <c r="E372" i="12"/>
  <c r="C372" i="12"/>
  <c r="H372" i="12" s="1"/>
  <c r="B372" i="12"/>
  <c r="H371" i="12"/>
  <c r="G371" i="12"/>
  <c r="E371" i="12"/>
  <c r="C371" i="12"/>
  <c r="B371" i="12"/>
  <c r="G370" i="12"/>
  <c r="E370" i="12"/>
  <c r="C370" i="12"/>
  <c r="H370" i="12" s="1"/>
  <c r="B370" i="12"/>
  <c r="H369" i="12"/>
  <c r="G369" i="12"/>
  <c r="E369" i="12"/>
  <c r="C369" i="12"/>
  <c r="B369" i="12"/>
  <c r="G368" i="12"/>
  <c r="E368" i="12"/>
  <c r="C368" i="12"/>
  <c r="H368" i="12" s="1"/>
  <c r="B368" i="12"/>
  <c r="H367" i="12"/>
  <c r="G367" i="12"/>
  <c r="E367" i="12"/>
  <c r="C367" i="12"/>
  <c r="B367" i="12"/>
  <c r="G366" i="12"/>
  <c r="E366" i="12"/>
  <c r="C366" i="12"/>
  <c r="H366" i="12" s="1"/>
  <c r="B366" i="12"/>
  <c r="H365" i="12"/>
  <c r="G365" i="12"/>
  <c r="E365" i="12"/>
  <c r="C365" i="12"/>
  <c r="B365" i="12"/>
  <c r="G364" i="12"/>
  <c r="E364" i="12"/>
  <c r="C364" i="12"/>
  <c r="H364" i="12" s="1"/>
  <c r="B364" i="12"/>
  <c r="H363" i="12"/>
  <c r="G363" i="12"/>
  <c r="E363" i="12"/>
  <c r="C363" i="12"/>
  <c r="B363" i="12"/>
  <c r="G362" i="12"/>
  <c r="E362" i="12"/>
  <c r="C362" i="12"/>
  <c r="H362" i="12" s="1"/>
  <c r="B362" i="12"/>
  <c r="H361" i="12"/>
  <c r="G361" i="12"/>
  <c r="E361" i="12"/>
  <c r="C361" i="12"/>
  <c r="B361" i="12"/>
  <c r="G360" i="12"/>
  <c r="E360" i="12"/>
  <c r="C360" i="12"/>
  <c r="H360" i="12" s="1"/>
  <c r="B360" i="12"/>
  <c r="H359" i="12"/>
  <c r="G359" i="12"/>
  <c r="E359" i="12"/>
  <c r="C359" i="12"/>
  <c r="B359" i="12"/>
  <c r="G358" i="12"/>
  <c r="E358" i="12"/>
  <c r="C358" i="12"/>
  <c r="H358" i="12" s="1"/>
  <c r="B358" i="12"/>
  <c r="H357" i="12"/>
  <c r="G357" i="12"/>
  <c r="E357" i="12"/>
  <c r="C357" i="12"/>
  <c r="B357" i="12"/>
  <c r="G356" i="12"/>
  <c r="E356" i="12"/>
  <c r="C356" i="12"/>
  <c r="H356" i="12" s="1"/>
  <c r="B356" i="12"/>
  <c r="H355" i="12"/>
  <c r="G355" i="12"/>
  <c r="E355" i="12"/>
  <c r="C355" i="12"/>
  <c r="B355" i="12"/>
  <c r="G354" i="12"/>
  <c r="E354" i="12"/>
  <c r="C354" i="12"/>
  <c r="H354" i="12" s="1"/>
  <c r="B354" i="12"/>
  <c r="H353" i="12"/>
  <c r="G353" i="12"/>
  <c r="E353" i="12"/>
  <c r="C353" i="12"/>
  <c r="B353" i="12"/>
  <c r="G352" i="12"/>
  <c r="E352" i="12"/>
  <c r="C352" i="12"/>
  <c r="H352" i="12" s="1"/>
  <c r="B352" i="12"/>
  <c r="H351" i="12"/>
  <c r="G351" i="12"/>
  <c r="E351" i="12"/>
  <c r="C351" i="12"/>
  <c r="B351" i="12"/>
  <c r="G350" i="12"/>
  <c r="E350" i="12"/>
  <c r="C350" i="12"/>
  <c r="H350" i="12" s="1"/>
  <c r="B350" i="12"/>
  <c r="H349" i="12"/>
  <c r="G349" i="12"/>
  <c r="E349" i="12"/>
  <c r="C349" i="12"/>
  <c r="B349" i="12"/>
  <c r="G348" i="12"/>
  <c r="E348" i="12"/>
  <c r="C348" i="12"/>
  <c r="H348" i="12" s="1"/>
  <c r="B348" i="12"/>
  <c r="H347" i="12"/>
  <c r="G347" i="12"/>
  <c r="E347" i="12"/>
  <c r="C347" i="12"/>
  <c r="B347" i="12"/>
  <c r="G346" i="12"/>
  <c r="E346" i="12"/>
  <c r="C346" i="12"/>
  <c r="H346" i="12" s="1"/>
  <c r="B346" i="12"/>
  <c r="H345" i="12"/>
  <c r="G345" i="12"/>
  <c r="E345" i="12"/>
  <c r="C345" i="12"/>
  <c r="B345" i="12"/>
  <c r="G344" i="12"/>
  <c r="E344" i="12"/>
  <c r="C344" i="12"/>
  <c r="H344" i="12" s="1"/>
  <c r="B344" i="12"/>
  <c r="H343" i="12"/>
  <c r="G343" i="12"/>
  <c r="E343" i="12"/>
  <c r="C343" i="12"/>
  <c r="B343" i="12"/>
  <c r="G342" i="12"/>
  <c r="E342" i="12"/>
  <c r="C342" i="12"/>
  <c r="H342" i="12" s="1"/>
  <c r="B342" i="12"/>
  <c r="H341" i="12"/>
  <c r="G341" i="12"/>
  <c r="E341" i="12"/>
  <c r="C341" i="12"/>
  <c r="B341" i="12"/>
  <c r="G340" i="12"/>
  <c r="E340" i="12"/>
  <c r="C340" i="12"/>
  <c r="H340" i="12" s="1"/>
  <c r="B340" i="12"/>
  <c r="H339" i="12"/>
  <c r="G339" i="12"/>
  <c r="E339" i="12"/>
  <c r="C339" i="12"/>
  <c r="B339" i="12"/>
  <c r="G338" i="12"/>
  <c r="E338" i="12"/>
  <c r="C338" i="12"/>
  <c r="H338" i="12" s="1"/>
  <c r="B338" i="12"/>
  <c r="H337" i="12"/>
  <c r="G337" i="12"/>
  <c r="E337" i="12"/>
  <c r="C337" i="12"/>
  <c r="B337" i="12"/>
  <c r="G336" i="12"/>
  <c r="E336" i="12"/>
  <c r="C336" i="12"/>
  <c r="H336" i="12" s="1"/>
  <c r="B336" i="12"/>
  <c r="H335" i="12"/>
  <c r="G335" i="12"/>
  <c r="E335" i="12"/>
  <c r="C335" i="12"/>
  <c r="B335" i="12"/>
  <c r="G334" i="12"/>
  <c r="E334" i="12"/>
  <c r="C334" i="12"/>
  <c r="H334" i="12" s="1"/>
  <c r="B334" i="12"/>
  <c r="H333" i="12"/>
  <c r="G333" i="12"/>
  <c r="E333" i="12"/>
  <c r="C333" i="12"/>
  <c r="B333" i="12"/>
  <c r="G332" i="12"/>
  <c r="E332" i="12"/>
  <c r="C332" i="12"/>
  <c r="H332" i="12" s="1"/>
  <c r="B332" i="12"/>
  <c r="H331" i="12"/>
  <c r="G331" i="12"/>
  <c r="E331" i="12"/>
  <c r="C331" i="12"/>
  <c r="B331" i="12"/>
  <c r="G330" i="12"/>
  <c r="E330" i="12"/>
  <c r="C330" i="12"/>
  <c r="H330" i="12" s="1"/>
  <c r="B330" i="12"/>
  <c r="H329" i="12"/>
  <c r="G329" i="12"/>
  <c r="E329" i="12"/>
  <c r="C329" i="12"/>
  <c r="B329" i="12"/>
  <c r="G328" i="12"/>
  <c r="E328" i="12"/>
  <c r="C328" i="12"/>
  <c r="H328" i="12" s="1"/>
  <c r="B328" i="12"/>
  <c r="H327" i="12"/>
  <c r="G327" i="12"/>
  <c r="E327" i="12"/>
  <c r="C327" i="12"/>
  <c r="B327" i="12"/>
  <c r="G326" i="12"/>
  <c r="E326" i="12"/>
  <c r="C326" i="12"/>
  <c r="H326" i="12" s="1"/>
  <c r="B326" i="12"/>
  <c r="H325" i="12"/>
  <c r="G325" i="12"/>
  <c r="E325" i="12"/>
  <c r="C325" i="12"/>
  <c r="B325" i="12"/>
  <c r="G324" i="12"/>
  <c r="E324" i="12"/>
  <c r="C324" i="12"/>
  <c r="H324" i="12" s="1"/>
  <c r="B324" i="12"/>
  <c r="H323" i="12"/>
  <c r="G323" i="12"/>
  <c r="E323" i="12"/>
  <c r="C323" i="12"/>
  <c r="B323" i="12"/>
  <c r="G322" i="12"/>
  <c r="E322" i="12"/>
  <c r="C322" i="12"/>
  <c r="H322" i="12" s="1"/>
  <c r="B322" i="12"/>
  <c r="H321" i="12"/>
  <c r="G321" i="12"/>
  <c r="E321" i="12"/>
  <c r="C321" i="12"/>
  <c r="B321" i="12"/>
  <c r="G320" i="12"/>
  <c r="E320" i="12"/>
  <c r="C320" i="12"/>
  <c r="H320" i="12" s="1"/>
  <c r="B320" i="12"/>
  <c r="H319" i="12"/>
  <c r="G319" i="12"/>
  <c r="E319" i="12"/>
  <c r="C319" i="12"/>
  <c r="B319" i="12"/>
  <c r="G318" i="12"/>
  <c r="E318" i="12"/>
  <c r="C318" i="12"/>
  <c r="H318" i="12" s="1"/>
  <c r="B318" i="12"/>
  <c r="H317" i="12"/>
  <c r="G317" i="12"/>
  <c r="E317" i="12"/>
  <c r="C317" i="12"/>
  <c r="B317" i="12"/>
  <c r="G316" i="12"/>
  <c r="E316" i="12"/>
  <c r="C316" i="12"/>
  <c r="H316" i="12" s="1"/>
  <c r="B316" i="12"/>
  <c r="H315" i="12"/>
  <c r="G315" i="12"/>
  <c r="E315" i="12"/>
  <c r="C315" i="12"/>
  <c r="B315" i="12"/>
  <c r="G314" i="12"/>
  <c r="E314" i="12"/>
  <c r="C314" i="12"/>
  <c r="H314" i="12" s="1"/>
  <c r="B314" i="12"/>
  <c r="H313" i="12"/>
  <c r="G313" i="12"/>
  <c r="E313" i="12"/>
  <c r="C313" i="12"/>
  <c r="B313" i="12"/>
  <c r="G312" i="12"/>
  <c r="E312" i="12"/>
  <c r="C312" i="12"/>
  <c r="H312" i="12" s="1"/>
  <c r="B312" i="12"/>
  <c r="H311" i="12"/>
  <c r="G311" i="12"/>
  <c r="E311" i="12"/>
  <c r="C311" i="12"/>
  <c r="B311" i="12"/>
  <c r="G310" i="12"/>
  <c r="E310" i="12"/>
  <c r="C310" i="12"/>
  <c r="H310" i="12" s="1"/>
  <c r="B310" i="12"/>
  <c r="H309" i="12"/>
  <c r="G309" i="12"/>
  <c r="E309" i="12"/>
  <c r="C309" i="12"/>
  <c r="B309" i="12"/>
  <c r="G308" i="12"/>
  <c r="E308" i="12"/>
  <c r="C308" i="12"/>
  <c r="H308" i="12" s="1"/>
  <c r="B308" i="12"/>
  <c r="H307" i="12"/>
  <c r="G307" i="12"/>
  <c r="E307" i="12"/>
  <c r="C307" i="12"/>
  <c r="B307" i="12"/>
  <c r="G306" i="12"/>
  <c r="E306" i="12"/>
  <c r="C306" i="12"/>
  <c r="H306" i="12" s="1"/>
  <c r="B306" i="12"/>
  <c r="H305" i="12"/>
  <c r="G305" i="12"/>
  <c r="E305" i="12"/>
  <c r="C305" i="12"/>
  <c r="B305" i="12"/>
  <c r="G304" i="12"/>
  <c r="E304" i="12"/>
  <c r="C304" i="12"/>
  <c r="H304" i="12" s="1"/>
  <c r="B304" i="12"/>
  <c r="H303" i="12"/>
  <c r="G303" i="12"/>
  <c r="E303" i="12"/>
  <c r="C303" i="12"/>
  <c r="B303" i="12"/>
  <c r="G302" i="12"/>
  <c r="E302" i="12"/>
  <c r="C302" i="12"/>
  <c r="H302" i="12" s="1"/>
  <c r="B302" i="12"/>
  <c r="H301" i="12"/>
  <c r="G301" i="12"/>
  <c r="E301" i="12"/>
  <c r="C301" i="12"/>
  <c r="B301" i="12"/>
  <c r="G300" i="12"/>
  <c r="E300" i="12"/>
  <c r="C300" i="12"/>
  <c r="H300" i="12" s="1"/>
  <c r="B300" i="12"/>
  <c r="H299" i="12"/>
  <c r="G299" i="12"/>
  <c r="E299" i="12"/>
  <c r="C299" i="12"/>
  <c r="B299" i="12"/>
  <c r="G298" i="12"/>
  <c r="E298" i="12"/>
  <c r="C298" i="12"/>
  <c r="H298" i="12" s="1"/>
  <c r="B298" i="12"/>
  <c r="H297" i="12"/>
  <c r="G297" i="12"/>
  <c r="E297" i="12"/>
  <c r="C297" i="12"/>
  <c r="B297" i="12"/>
  <c r="G296" i="12"/>
  <c r="E296" i="12"/>
  <c r="C296" i="12"/>
  <c r="H296" i="12" s="1"/>
  <c r="B296" i="12"/>
  <c r="H295" i="12"/>
  <c r="G295" i="12"/>
  <c r="E295" i="12"/>
  <c r="C295" i="12"/>
  <c r="B295" i="12"/>
  <c r="G294" i="12"/>
  <c r="E294" i="12"/>
  <c r="C294" i="12"/>
  <c r="H294" i="12" s="1"/>
  <c r="B294" i="12"/>
  <c r="H293" i="12"/>
  <c r="G293" i="12"/>
  <c r="E293" i="12"/>
  <c r="C293" i="12"/>
  <c r="B293" i="12"/>
  <c r="G292" i="12"/>
  <c r="E292" i="12"/>
  <c r="C292" i="12"/>
  <c r="H292" i="12" s="1"/>
  <c r="B292" i="12"/>
  <c r="H291" i="12"/>
  <c r="G291" i="12"/>
  <c r="E291" i="12"/>
  <c r="C291" i="12"/>
  <c r="B291" i="12"/>
  <c r="G290" i="12"/>
  <c r="E290" i="12"/>
  <c r="C290" i="12"/>
  <c r="H290" i="12" s="1"/>
  <c r="B290" i="12"/>
  <c r="H289" i="12"/>
  <c r="G289" i="12"/>
  <c r="E289" i="12"/>
  <c r="C289" i="12"/>
  <c r="B289" i="12"/>
  <c r="G288" i="12"/>
  <c r="E288" i="12"/>
  <c r="C288" i="12"/>
  <c r="H288" i="12" s="1"/>
  <c r="B288" i="12"/>
  <c r="H287" i="12"/>
  <c r="G287" i="12"/>
  <c r="E287" i="12"/>
  <c r="C287" i="12"/>
  <c r="B287" i="12"/>
  <c r="G286" i="12"/>
  <c r="E286" i="12"/>
  <c r="C286" i="12"/>
  <c r="H286" i="12" s="1"/>
  <c r="B286" i="12"/>
  <c r="H285" i="12"/>
  <c r="G285" i="12"/>
  <c r="E285" i="12"/>
  <c r="C285" i="12"/>
  <c r="B285" i="12"/>
  <c r="G284" i="12"/>
  <c r="E284" i="12"/>
  <c r="F284" i="12" s="1"/>
  <c r="C284" i="12"/>
  <c r="H284" i="12" s="1"/>
  <c r="B284" i="12"/>
  <c r="G283" i="12"/>
  <c r="E283" i="12"/>
  <c r="C283" i="12"/>
  <c r="H283" i="12" s="1"/>
  <c r="B283" i="12"/>
  <c r="E282" i="12"/>
  <c r="C282" i="12"/>
  <c r="B282" i="12"/>
  <c r="E281" i="12"/>
  <c r="C281" i="12"/>
  <c r="B281" i="12"/>
  <c r="E280" i="12"/>
  <c r="C280" i="12"/>
  <c r="B280" i="12"/>
  <c r="E279" i="12"/>
  <c r="D279" i="12"/>
  <c r="C279" i="12"/>
  <c r="B279" i="12"/>
  <c r="E278" i="12"/>
  <c r="C278" i="12"/>
  <c r="B278" i="12"/>
  <c r="E277" i="12"/>
  <c r="C277" i="12"/>
  <c r="B277" i="12"/>
  <c r="E276" i="12"/>
  <c r="C276" i="12"/>
  <c r="B276" i="12"/>
  <c r="E275" i="12"/>
  <c r="C275" i="12"/>
  <c r="B275" i="12"/>
  <c r="E274" i="12"/>
  <c r="C274" i="12"/>
  <c r="B274" i="12"/>
  <c r="E273" i="12"/>
  <c r="C273" i="12"/>
  <c r="B273" i="12"/>
  <c r="E272" i="12"/>
  <c r="C272" i="12"/>
  <c r="B272" i="12"/>
  <c r="E271" i="12"/>
  <c r="C271" i="12"/>
  <c r="B271" i="12"/>
  <c r="E270" i="12"/>
  <c r="C270" i="12"/>
  <c r="B270" i="12"/>
  <c r="E269" i="12"/>
  <c r="C269" i="12"/>
  <c r="B269" i="12"/>
  <c r="E268" i="12"/>
  <c r="C268" i="12"/>
  <c r="B268" i="12"/>
  <c r="E267" i="12"/>
  <c r="C267" i="12"/>
  <c r="B267" i="12"/>
  <c r="E266" i="12"/>
  <c r="C266" i="12"/>
  <c r="B266" i="12"/>
  <c r="E265" i="12"/>
  <c r="C265" i="12"/>
  <c r="B265" i="12"/>
  <c r="E264" i="12"/>
  <c r="C264" i="12"/>
  <c r="B264" i="12"/>
  <c r="E263" i="12"/>
  <c r="C263" i="12"/>
  <c r="B263" i="12"/>
  <c r="E262" i="12"/>
  <c r="C262" i="12"/>
  <c r="B262" i="12"/>
  <c r="E261" i="12"/>
  <c r="C261" i="12"/>
  <c r="B261" i="12"/>
  <c r="E260" i="12"/>
  <c r="C260" i="12"/>
  <c r="B260" i="12"/>
  <c r="E259" i="12"/>
  <c r="C259" i="12"/>
  <c r="B259" i="12"/>
  <c r="E258" i="12"/>
  <c r="C258" i="12"/>
  <c r="B258" i="12"/>
  <c r="E257" i="12"/>
  <c r="C257" i="12"/>
  <c r="B257" i="12"/>
  <c r="E256" i="12"/>
  <c r="C256" i="12"/>
  <c r="B256" i="12"/>
  <c r="E255" i="12"/>
  <c r="C255" i="12"/>
  <c r="B255" i="12"/>
  <c r="E254" i="12"/>
  <c r="C254" i="12"/>
  <c r="B254" i="12"/>
  <c r="E253" i="12"/>
  <c r="C253" i="12"/>
  <c r="B253" i="12"/>
  <c r="E252" i="12"/>
  <c r="C252" i="12"/>
  <c r="B252" i="12"/>
  <c r="E251" i="12"/>
  <c r="C251" i="12"/>
  <c r="B251" i="12"/>
  <c r="E250" i="12"/>
  <c r="C250" i="12"/>
  <c r="B250" i="12"/>
  <c r="E249" i="12"/>
  <c r="C249" i="12"/>
  <c r="B249" i="12"/>
  <c r="E248" i="12"/>
  <c r="C248" i="12"/>
  <c r="B248" i="12"/>
  <c r="E247" i="12"/>
  <c r="C247" i="12"/>
  <c r="B247" i="12"/>
  <c r="E246" i="12"/>
  <c r="C246" i="12"/>
  <c r="B246" i="12"/>
  <c r="E245" i="12"/>
  <c r="C245" i="12"/>
  <c r="B245" i="12"/>
  <c r="E244" i="12"/>
  <c r="C244" i="12"/>
  <c r="B244" i="12"/>
  <c r="E243" i="12"/>
  <c r="C243" i="12"/>
  <c r="B243" i="12"/>
  <c r="E242" i="12"/>
  <c r="C242" i="12"/>
  <c r="B242" i="12"/>
  <c r="E241" i="12"/>
  <c r="C241" i="12"/>
  <c r="B241" i="12"/>
  <c r="E240" i="12"/>
  <c r="C240" i="12"/>
  <c r="B240" i="12"/>
  <c r="E239" i="12"/>
  <c r="C239" i="12"/>
  <c r="B239" i="12"/>
  <c r="E238" i="12"/>
  <c r="C238" i="12"/>
  <c r="B238" i="12"/>
  <c r="E237" i="12"/>
  <c r="C237" i="12"/>
  <c r="B237" i="12"/>
  <c r="E236" i="12"/>
  <c r="C236" i="12"/>
  <c r="B236" i="12"/>
  <c r="E235" i="12"/>
  <c r="C235" i="12"/>
  <c r="B235" i="12"/>
  <c r="E234" i="12"/>
  <c r="C234" i="12"/>
  <c r="B234" i="12"/>
  <c r="E233" i="12"/>
  <c r="C233" i="12"/>
  <c r="B233" i="12"/>
  <c r="E232" i="12"/>
  <c r="C232" i="12"/>
  <c r="B232" i="12"/>
  <c r="E231" i="12"/>
  <c r="C231" i="12"/>
  <c r="B231" i="12"/>
  <c r="E230" i="12"/>
  <c r="C230" i="12"/>
  <c r="B230" i="12"/>
  <c r="E229" i="12"/>
  <c r="C229" i="12"/>
  <c r="D229" i="12" s="1"/>
  <c r="B229" i="12"/>
  <c r="E228" i="12"/>
  <c r="C228" i="12"/>
  <c r="B228" i="12"/>
  <c r="E227" i="12"/>
  <c r="C227" i="12"/>
  <c r="B227" i="12"/>
  <c r="E226" i="12"/>
  <c r="C226" i="12"/>
  <c r="B226" i="12"/>
  <c r="E225" i="12"/>
  <c r="C225" i="12"/>
  <c r="B225" i="12"/>
  <c r="E224" i="12"/>
  <c r="C224" i="12"/>
  <c r="B224" i="12"/>
  <c r="E223" i="12"/>
  <c r="C223" i="12"/>
  <c r="B223" i="12"/>
  <c r="E222" i="12"/>
  <c r="C222" i="12"/>
  <c r="B222" i="12"/>
  <c r="E221" i="12"/>
  <c r="C221" i="12"/>
  <c r="B221" i="12"/>
  <c r="E220" i="12"/>
  <c r="C220" i="12"/>
  <c r="B220" i="12"/>
  <c r="E219" i="12"/>
  <c r="C219" i="12"/>
  <c r="B219" i="12"/>
  <c r="E218" i="12"/>
  <c r="C218" i="12"/>
  <c r="B218" i="12"/>
  <c r="E217" i="12"/>
  <c r="C217" i="12"/>
  <c r="B217" i="12"/>
  <c r="E216" i="12"/>
  <c r="C216" i="12"/>
  <c r="B216" i="12"/>
  <c r="E215" i="12"/>
  <c r="C215" i="12"/>
  <c r="B215" i="12"/>
  <c r="E214" i="12"/>
  <c r="C214" i="12"/>
  <c r="B214" i="12"/>
  <c r="E213" i="12"/>
  <c r="C213" i="12"/>
  <c r="B213" i="12"/>
  <c r="E212" i="12"/>
  <c r="C212" i="12"/>
  <c r="B212" i="12"/>
  <c r="E211" i="12"/>
  <c r="C211" i="12"/>
  <c r="B211" i="12"/>
  <c r="E210" i="12"/>
  <c r="C210" i="12"/>
  <c r="B210" i="12"/>
  <c r="E209" i="12"/>
  <c r="C209" i="12"/>
  <c r="B209" i="12"/>
  <c r="E208" i="12"/>
  <c r="C208" i="12"/>
  <c r="B208" i="12"/>
  <c r="E207" i="12"/>
  <c r="C207" i="12"/>
  <c r="B207" i="12"/>
  <c r="E206" i="12"/>
  <c r="C206" i="12"/>
  <c r="B206" i="12"/>
  <c r="E205" i="12"/>
  <c r="C205" i="12"/>
  <c r="B205" i="12"/>
  <c r="E204" i="12"/>
  <c r="C204" i="12"/>
  <c r="B204" i="12"/>
  <c r="E203" i="12"/>
  <c r="C203" i="12"/>
  <c r="B203" i="12"/>
  <c r="E202" i="12"/>
  <c r="C202" i="12"/>
  <c r="B202" i="12"/>
  <c r="E201" i="12"/>
  <c r="C201" i="12"/>
  <c r="B201" i="12"/>
  <c r="E200" i="12"/>
  <c r="C200" i="12"/>
  <c r="B200" i="12"/>
  <c r="E199" i="12"/>
  <c r="C199" i="12"/>
  <c r="B199" i="12"/>
  <c r="E198" i="12"/>
  <c r="C198" i="12"/>
  <c r="B198" i="12"/>
  <c r="E197" i="12"/>
  <c r="C197" i="12"/>
  <c r="B197" i="12"/>
  <c r="E196" i="12"/>
  <c r="C196" i="12"/>
  <c r="B196" i="12"/>
  <c r="E195" i="12"/>
  <c r="C195" i="12"/>
  <c r="B195" i="12"/>
  <c r="E194" i="12"/>
  <c r="C194" i="12"/>
  <c r="B194" i="12"/>
  <c r="E193" i="12"/>
  <c r="C193" i="12"/>
  <c r="B193" i="12"/>
  <c r="E192" i="12"/>
  <c r="C192" i="12"/>
  <c r="B192" i="12"/>
  <c r="E191" i="12"/>
  <c r="C191" i="12"/>
  <c r="B191" i="12"/>
  <c r="E190" i="12"/>
  <c r="C190" i="12"/>
  <c r="B190" i="12"/>
  <c r="E189" i="12"/>
  <c r="C189" i="12"/>
  <c r="B189" i="12"/>
  <c r="E188" i="12"/>
  <c r="C188" i="12"/>
  <c r="B188" i="12"/>
  <c r="E187" i="12"/>
  <c r="C187" i="12"/>
  <c r="B187" i="12"/>
  <c r="E186" i="12"/>
  <c r="C186" i="12"/>
  <c r="B186" i="12"/>
  <c r="E185" i="12"/>
  <c r="C185" i="12"/>
  <c r="B185" i="12"/>
  <c r="E184" i="12"/>
  <c r="C184" i="12"/>
  <c r="B184" i="12"/>
  <c r="E183" i="12"/>
  <c r="C183" i="12"/>
  <c r="B183" i="12"/>
  <c r="E182" i="12"/>
  <c r="C182" i="12"/>
  <c r="B182" i="12"/>
  <c r="E181" i="12"/>
  <c r="C181" i="12"/>
  <c r="B181" i="12"/>
  <c r="E180" i="12"/>
  <c r="C180" i="12"/>
  <c r="B180" i="12"/>
  <c r="E179" i="12"/>
  <c r="D179" i="12"/>
  <c r="C179" i="12"/>
  <c r="B179" i="12"/>
  <c r="E178" i="12"/>
  <c r="C178" i="12"/>
  <c r="B178" i="12"/>
  <c r="E177" i="12"/>
  <c r="C177" i="12"/>
  <c r="B177" i="12"/>
  <c r="E176" i="12"/>
  <c r="C176" i="12"/>
  <c r="B176" i="12"/>
  <c r="E175" i="12"/>
  <c r="C175" i="12"/>
  <c r="B175" i="12"/>
  <c r="E174" i="12"/>
  <c r="C174" i="12"/>
  <c r="B174" i="12"/>
  <c r="E173" i="12"/>
  <c r="C173" i="12"/>
  <c r="B173" i="12"/>
  <c r="E172" i="12"/>
  <c r="C172" i="12"/>
  <c r="B172" i="12"/>
  <c r="E171" i="12"/>
  <c r="C171" i="12"/>
  <c r="B171" i="12"/>
  <c r="E170" i="12"/>
  <c r="C170" i="12"/>
  <c r="B170" i="12"/>
  <c r="E169" i="12"/>
  <c r="C169" i="12"/>
  <c r="B169" i="12"/>
  <c r="E168" i="12"/>
  <c r="C168" i="12"/>
  <c r="B168" i="12"/>
  <c r="E167" i="12"/>
  <c r="C167" i="12"/>
  <c r="B167" i="12"/>
  <c r="E166" i="12"/>
  <c r="C166" i="12"/>
  <c r="B166" i="12"/>
  <c r="E165" i="12"/>
  <c r="C165" i="12"/>
  <c r="B165" i="12"/>
  <c r="E164" i="12"/>
  <c r="C164" i="12"/>
  <c r="B164" i="12"/>
  <c r="E163" i="12"/>
  <c r="C163" i="12"/>
  <c r="B163" i="12"/>
  <c r="E162" i="12"/>
  <c r="C162" i="12"/>
  <c r="B162" i="12"/>
  <c r="E161" i="12"/>
  <c r="C161" i="12"/>
  <c r="B161" i="12"/>
  <c r="E160" i="12"/>
  <c r="C160" i="12"/>
  <c r="B160" i="12"/>
  <c r="E159" i="12"/>
  <c r="C159" i="12"/>
  <c r="B159" i="12"/>
  <c r="E158" i="12"/>
  <c r="C158" i="12"/>
  <c r="B158" i="12"/>
  <c r="E157" i="12"/>
  <c r="C157" i="12"/>
  <c r="B157" i="12"/>
  <c r="E156" i="12"/>
  <c r="C156" i="12"/>
  <c r="B156" i="12"/>
  <c r="E155" i="12"/>
  <c r="C155" i="12"/>
  <c r="B155" i="12"/>
  <c r="E154" i="12"/>
  <c r="C154" i="12"/>
  <c r="B154" i="12"/>
  <c r="E153" i="12"/>
  <c r="C153" i="12"/>
  <c r="B153" i="12"/>
  <c r="E152" i="12"/>
  <c r="C152" i="12"/>
  <c r="B152" i="12"/>
  <c r="E151" i="12"/>
  <c r="C151" i="12"/>
  <c r="B151" i="12"/>
  <c r="E150" i="12"/>
  <c r="C150" i="12"/>
  <c r="B150" i="12"/>
  <c r="E149" i="12"/>
  <c r="C149" i="12"/>
  <c r="B149" i="12"/>
  <c r="E148" i="12"/>
  <c r="C148" i="12"/>
  <c r="B148" i="12"/>
  <c r="E147" i="12"/>
  <c r="C147" i="12"/>
  <c r="B147" i="12"/>
  <c r="E146" i="12"/>
  <c r="C146" i="12"/>
  <c r="B146" i="12"/>
  <c r="E145" i="12"/>
  <c r="C145" i="12"/>
  <c r="B145" i="12"/>
  <c r="E144" i="12"/>
  <c r="C144" i="12"/>
  <c r="B144" i="12"/>
  <c r="E143" i="12"/>
  <c r="C143" i="12"/>
  <c r="B143" i="12"/>
  <c r="E142" i="12"/>
  <c r="C142" i="12"/>
  <c r="B142" i="12"/>
  <c r="E141" i="12"/>
  <c r="C141" i="12"/>
  <c r="B141" i="12"/>
  <c r="E140" i="12"/>
  <c r="C140" i="12"/>
  <c r="B140" i="12"/>
  <c r="E139" i="12"/>
  <c r="C139" i="12"/>
  <c r="B139" i="12"/>
  <c r="E138" i="12"/>
  <c r="C138" i="12"/>
  <c r="B138" i="12"/>
  <c r="E137" i="12"/>
  <c r="C137" i="12"/>
  <c r="B137" i="12"/>
  <c r="E136" i="12"/>
  <c r="C136" i="12"/>
  <c r="B136" i="12"/>
  <c r="E135" i="12"/>
  <c r="C135" i="12"/>
  <c r="B135" i="12"/>
  <c r="E134" i="12"/>
  <c r="C134" i="12"/>
  <c r="B134" i="12"/>
  <c r="E133" i="12"/>
  <c r="C133" i="12"/>
  <c r="B133" i="12"/>
  <c r="E132" i="12"/>
  <c r="C132" i="12"/>
  <c r="B132" i="12"/>
  <c r="E131" i="12"/>
  <c r="C131" i="12"/>
  <c r="B131" i="12"/>
  <c r="E130" i="12"/>
  <c r="C130" i="12"/>
  <c r="B130" i="12"/>
  <c r="E129" i="12"/>
  <c r="C129" i="12"/>
  <c r="D129" i="12" s="1"/>
  <c r="B129" i="12"/>
  <c r="E128" i="12"/>
  <c r="C128" i="12"/>
  <c r="B128" i="12"/>
  <c r="E127" i="12"/>
  <c r="C127" i="12"/>
  <c r="B127" i="12"/>
  <c r="E126" i="12"/>
  <c r="C126" i="12"/>
  <c r="B126" i="12"/>
  <c r="E125" i="12"/>
  <c r="C125" i="12"/>
  <c r="B125" i="12"/>
  <c r="E124" i="12"/>
  <c r="C124" i="12"/>
  <c r="B124" i="12"/>
  <c r="E123" i="12"/>
  <c r="C123" i="12"/>
  <c r="B123" i="12"/>
  <c r="E122" i="12"/>
  <c r="C122" i="12"/>
  <c r="B122" i="12"/>
  <c r="E121" i="12"/>
  <c r="C121" i="12"/>
  <c r="B121" i="12"/>
  <c r="E120" i="12"/>
  <c r="C120" i="12"/>
  <c r="B120" i="12"/>
  <c r="E119" i="12"/>
  <c r="C119" i="12"/>
  <c r="B119" i="12"/>
  <c r="E118" i="12"/>
  <c r="C118" i="12"/>
  <c r="B118" i="12"/>
  <c r="E117" i="12"/>
  <c r="C117" i="12"/>
  <c r="B117" i="12"/>
  <c r="E116" i="12"/>
  <c r="C116" i="12"/>
  <c r="B116" i="12"/>
  <c r="E115" i="12"/>
  <c r="C115" i="12"/>
  <c r="B115" i="12"/>
  <c r="E114" i="12"/>
  <c r="C114" i="12"/>
  <c r="B114" i="12"/>
  <c r="E113" i="12"/>
  <c r="C113" i="12"/>
  <c r="B113" i="12"/>
  <c r="E112" i="12"/>
  <c r="C112" i="12"/>
  <c r="B112" i="12"/>
  <c r="E111" i="12"/>
  <c r="C111" i="12"/>
  <c r="B111" i="12"/>
  <c r="E110" i="12"/>
  <c r="C110" i="12"/>
  <c r="B110" i="12"/>
  <c r="E109" i="12"/>
  <c r="C109" i="12"/>
  <c r="B109" i="12"/>
  <c r="C108" i="12"/>
  <c r="B108" i="12"/>
  <c r="C107" i="12"/>
  <c r="B107" i="12"/>
  <c r="C106" i="12"/>
  <c r="B106" i="12"/>
  <c r="C105" i="12"/>
  <c r="B105" i="12"/>
  <c r="C104" i="12"/>
  <c r="B104" i="12"/>
  <c r="C103" i="12"/>
  <c r="B103" i="12"/>
  <c r="C102" i="12"/>
  <c r="B102" i="12"/>
  <c r="C101" i="12"/>
  <c r="B101" i="12"/>
  <c r="C100" i="12"/>
  <c r="B100" i="12"/>
  <c r="C99" i="12"/>
  <c r="B99" i="12"/>
  <c r="C98" i="12"/>
  <c r="B98" i="12"/>
  <c r="C97" i="12"/>
  <c r="B97" i="12"/>
  <c r="C96" i="12"/>
  <c r="B96" i="12"/>
  <c r="C95" i="12"/>
  <c r="B95" i="12"/>
  <c r="C94" i="12"/>
  <c r="B94" i="12"/>
  <c r="C93" i="12"/>
  <c r="B93" i="12"/>
  <c r="C92" i="12"/>
  <c r="B92" i="12"/>
  <c r="C91" i="12"/>
  <c r="B91" i="12"/>
  <c r="C90" i="12"/>
  <c r="B90" i="12"/>
  <c r="C89" i="12"/>
  <c r="B89" i="12"/>
  <c r="C88" i="12"/>
  <c r="B88" i="12"/>
  <c r="C87" i="12"/>
  <c r="B87" i="12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D79" i="12"/>
  <c r="C79" i="12"/>
  <c r="B79" i="12"/>
  <c r="C78" i="12"/>
  <c r="B78" i="12"/>
  <c r="C77" i="12"/>
  <c r="B77" i="12"/>
  <c r="C76" i="12"/>
  <c r="B76" i="12"/>
  <c r="G75" i="12"/>
  <c r="C75" i="12"/>
  <c r="H75" i="12" s="1"/>
  <c r="B75" i="12"/>
  <c r="G74" i="12"/>
  <c r="C74" i="12"/>
  <c r="H74" i="12" s="1"/>
  <c r="B74" i="12"/>
  <c r="G73" i="12"/>
  <c r="C73" i="12"/>
  <c r="H73" i="12" s="1"/>
  <c r="B73" i="12"/>
  <c r="G72" i="12"/>
  <c r="C72" i="12"/>
  <c r="H72" i="12" s="1"/>
  <c r="B72" i="12"/>
  <c r="G71" i="12"/>
  <c r="C71" i="12"/>
  <c r="H71" i="12" s="1"/>
  <c r="B71" i="12"/>
  <c r="G70" i="12"/>
  <c r="C70" i="12"/>
  <c r="H70" i="12" s="1"/>
  <c r="B70" i="12"/>
  <c r="G69" i="12"/>
  <c r="C69" i="12"/>
  <c r="H69" i="12" s="1"/>
  <c r="B69" i="12"/>
  <c r="G68" i="12"/>
  <c r="C68" i="12"/>
  <c r="H68" i="12" s="1"/>
  <c r="B68" i="12"/>
  <c r="G67" i="12"/>
  <c r="C67" i="12"/>
  <c r="H67" i="12" s="1"/>
  <c r="B67" i="12"/>
  <c r="G66" i="12"/>
  <c r="C66" i="12"/>
  <c r="H66" i="12" s="1"/>
  <c r="B66" i="12"/>
  <c r="G65" i="12"/>
  <c r="C65" i="12"/>
  <c r="H65" i="12" s="1"/>
  <c r="B65" i="12"/>
  <c r="G64" i="12"/>
  <c r="C64" i="12"/>
  <c r="H64" i="12" s="1"/>
  <c r="B64" i="12"/>
  <c r="G63" i="12"/>
  <c r="C63" i="12"/>
  <c r="H63" i="12" s="1"/>
  <c r="B63" i="12"/>
  <c r="G62" i="12"/>
  <c r="C62" i="12"/>
  <c r="H62" i="12" s="1"/>
  <c r="B62" i="12"/>
  <c r="G61" i="12"/>
  <c r="C61" i="12"/>
  <c r="H61" i="12" s="1"/>
  <c r="B61" i="12"/>
  <c r="G60" i="12"/>
  <c r="C60" i="12"/>
  <c r="H60" i="12" s="1"/>
  <c r="B60" i="12"/>
  <c r="G59" i="12"/>
  <c r="C59" i="12"/>
  <c r="H59" i="12" s="1"/>
  <c r="B59" i="12"/>
  <c r="G58" i="12"/>
  <c r="C58" i="12"/>
  <c r="H58" i="12" s="1"/>
  <c r="B58" i="12"/>
  <c r="G57" i="12"/>
  <c r="C57" i="12"/>
  <c r="H57" i="12" s="1"/>
  <c r="B57" i="12"/>
  <c r="G56" i="12"/>
  <c r="C56" i="12"/>
  <c r="H56" i="12" s="1"/>
  <c r="B56" i="12"/>
  <c r="G55" i="12"/>
  <c r="C55" i="12"/>
  <c r="H55" i="12" s="1"/>
  <c r="B55" i="12"/>
  <c r="G54" i="12"/>
  <c r="C54" i="12"/>
  <c r="H54" i="12" s="1"/>
  <c r="B54" i="12"/>
  <c r="G53" i="12"/>
  <c r="C53" i="12"/>
  <c r="H53" i="12" s="1"/>
  <c r="B53" i="12"/>
  <c r="G52" i="12"/>
  <c r="C52" i="12"/>
  <c r="H52" i="12" s="1"/>
  <c r="B52" i="12"/>
  <c r="G51" i="12"/>
  <c r="C51" i="12"/>
  <c r="H51" i="12" s="1"/>
  <c r="B51" i="12"/>
  <c r="G50" i="12"/>
  <c r="C50" i="12"/>
  <c r="H50" i="12" s="1"/>
  <c r="B50" i="12"/>
  <c r="G49" i="12"/>
  <c r="C49" i="12"/>
  <c r="H49" i="12" s="1"/>
  <c r="B49" i="12"/>
  <c r="G48" i="12"/>
  <c r="C48" i="12"/>
  <c r="H48" i="12" s="1"/>
  <c r="B48" i="12"/>
  <c r="G47" i="12"/>
  <c r="C47" i="12"/>
  <c r="H47" i="12" s="1"/>
  <c r="B47" i="12"/>
  <c r="G46" i="12"/>
  <c r="C46" i="12"/>
  <c r="H46" i="12" s="1"/>
  <c r="B46" i="12"/>
  <c r="G45" i="12"/>
  <c r="C45" i="12"/>
  <c r="H45" i="12" s="1"/>
  <c r="B45" i="12"/>
  <c r="G44" i="12"/>
  <c r="C44" i="12"/>
  <c r="H44" i="12" s="1"/>
  <c r="B44" i="12"/>
  <c r="G43" i="12"/>
  <c r="C43" i="12"/>
  <c r="H43" i="12" s="1"/>
  <c r="B43" i="12"/>
  <c r="G42" i="12"/>
  <c r="C42" i="12"/>
  <c r="H42" i="12" s="1"/>
  <c r="B42" i="12"/>
  <c r="G41" i="12"/>
  <c r="C41" i="12"/>
  <c r="H41" i="12" s="1"/>
  <c r="B41" i="12"/>
  <c r="G40" i="12"/>
  <c r="C40" i="12"/>
  <c r="H40" i="12" s="1"/>
  <c r="B40" i="12"/>
  <c r="G39" i="12"/>
  <c r="C39" i="12"/>
  <c r="H39" i="12" s="1"/>
  <c r="B39" i="12"/>
  <c r="G38" i="12"/>
  <c r="C38" i="12"/>
  <c r="H38" i="12" s="1"/>
  <c r="B38" i="12"/>
  <c r="G37" i="12"/>
  <c r="C37" i="12"/>
  <c r="H37" i="12" s="1"/>
  <c r="B37" i="12"/>
  <c r="G36" i="12"/>
  <c r="C36" i="12"/>
  <c r="H36" i="12" s="1"/>
  <c r="B36" i="12"/>
  <c r="G35" i="12"/>
  <c r="C35" i="12"/>
  <c r="H35" i="12" s="1"/>
  <c r="B35" i="12"/>
  <c r="G34" i="12"/>
  <c r="C34" i="12"/>
  <c r="H34" i="12" s="1"/>
  <c r="B34" i="12"/>
  <c r="G33" i="12"/>
  <c r="C33" i="12"/>
  <c r="H33" i="12" s="1"/>
  <c r="B33" i="12"/>
  <c r="G32" i="12"/>
  <c r="C32" i="12"/>
  <c r="H32" i="12" s="1"/>
  <c r="B32" i="12"/>
  <c r="G31" i="12"/>
  <c r="C31" i="12"/>
  <c r="H31" i="12" s="1"/>
  <c r="B31" i="12"/>
  <c r="G30" i="12"/>
  <c r="C30" i="12"/>
  <c r="H30" i="12" s="1"/>
  <c r="B30" i="12"/>
  <c r="G29" i="12"/>
  <c r="C29" i="12"/>
  <c r="H29" i="12" s="1"/>
  <c r="B29" i="12"/>
  <c r="G28" i="12"/>
  <c r="C28" i="12"/>
  <c r="H28" i="12" s="1"/>
  <c r="B28" i="12"/>
  <c r="G27" i="12"/>
  <c r="C27" i="12"/>
  <c r="H27" i="12" s="1"/>
  <c r="B27" i="12"/>
  <c r="G26" i="12"/>
  <c r="C26" i="12"/>
  <c r="H26" i="12" s="1"/>
  <c r="B26" i="12"/>
  <c r="G25" i="12"/>
  <c r="C25" i="12"/>
  <c r="H25" i="12" s="1"/>
  <c r="B25" i="12"/>
  <c r="G24" i="12"/>
  <c r="C24" i="12"/>
  <c r="H24" i="12" s="1"/>
  <c r="B24" i="12"/>
  <c r="G23" i="12"/>
  <c r="C23" i="12"/>
  <c r="H23" i="12" s="1"/>
  <c r="B23" i="12"/>
  <c r="G22" i="12"/>
  <c r="C22" i="12"/>
  <c r="H22" i="12" s="1"/>
  <c r="B22" i="12"/>
  <c r="G21" i="12"/>
  <c r="C21" i="12"/>
  <c r="H21" i="12" s="1"/>
  <c r="B21" i="12"/>
  <c r="G20" i="12"/>
  <c r="C20" i="12"/>
  <c r="H20" i="12" s="1"/>
  <c r="B20" i="12"/>
  <c r="G19" i="12"/>
  <c r="C19" i="12"/>
  <c r="H19" i="12" s="1"/>
  <c r="B19" i="12"/>
  <c r="G18" i="12"/>
  <c r="C18" i="12"/>
  <c r="H18" i="12" s="1"/>
  <c r="B18" i="12"/>
  <c r="G17" i="12"/>
  <c r="C17" i="12"/>
  <c r="H17" i="12" s="1"/>
  <c r="B17" i="12"/>
  <c r="G16" i="12"/>
  <c r="C16" i="12"/>
  <c r="H16" i="12" s="1"/>
  <c r="B16" i="12"/>
  <c r="G15" i="12"/>
  <c r="C15" i="12"/>
  <c r="H15" i="12" s="1"/>
  <c r="B15" i="12"/>
  <c r="G14" i="12"/>
  <c r="C14" i="12"/>
  <c r="H14" i="12" s="1"/>
  <c r="B14" i="12"/>
  <c r="G13" i="12"/>
  <c r="C13" i="12"/>
  <c r="H13" i="12" s="1"/>
  <c r="B13" i="12"/>
  <c r="G12" i="12"/>
  <c r="C12" i="12"/>
  <c r="H12" i="12" s="1"/>
  <c r="B12" i="12"/>
  <c r="G11" i="12"/>
  <c r="C11" i="12"/>
  <c r="H11" i="12" s="1"/>
  <c r="B11" i="12"/>
  <c r="G10" i="12"/>
  <c r="C10" i="12"/>
  <c r="H10" i="12" s="1"/>
  <c r="B10" i="12"/>
  <c r="G9" i="12"/>
  <c r="C9" i="12"/>
  <c r="H9" i="12" s="1"/>
  <c r="B9" i="12"/>
  <c r="G8" i="12"/>
  <c r="C8" i="12"/>
  <c r="H8" i="12" s="1"/>
  <c r="B8" i="12"/>
  <c r="G7" i="12"/>
  <c r="C7" i="12"/>
  <c r="H7" i="12" s="1"/>
  <c r="B7" i="12"/>
  <c r="G6" i="12"/>
  <c r="C6" i="12"/>
  <c r="H6" i="12" s="1"/>
  <c r="B6" i="12"/>
  <c r="G5" i="12"/>
  <c r="C5" i="12"/>
  <c r="H5" i="12" s="1"/>
  <c r="B5" i="12"/>
  <c r="G4" i="12"/>
  <c r="C4" i="12"/>
  <c r="H4" i="12" s="1"/>
  <c r="B4" i="12"/>
  <c r="G3" i="12"/>
  <c r="C3" i="12"/>
  <c r="H3" i="12" s="1"/>
  <c r="B3" i="12"/>
  <c r="G2" i="12"/>
  <c r="C2" i="12"/>
  <c r="H2" i="12" s="1"/>
  <c r="B2" i="12"/>
  <c r="E535" i="11"/>
  <c r="E534" i="11"/>
  <c r="E533" i="11"/>
  <c r="E532" i="11"/>
  <c r="E531" i="11"/>
  <c r="E530" i="11"/>
  <c r="E529" i="11"/>
  <c r="E528" i="11"/>
  <c r="E527" i="11"/>
  <c r="B527" i="11"/>
  <c r="E526" i="11"/>
  <c r="B526" i="11"/>
  <c r="E525" i="11"/>
  <c r="B525" i="11"/>
  <c r="E524" i="11"/>
  <c r="B524" i="11"/>
  <c r="E523" i="11"/>
  <c r="B523" i="11"/>
  <c r="E522" i="11"/>
  <c r="B522" i="11"/>
  <c r="E521" i="11"/>
  <c r="B521" i="11"/>
  <c r="E520" i="11"/>
  <c r="B520" i="11"/>
  <c r="E519" i="11"/>
  <c r="B519" i="11"/>
  <c r="E518" i="11"/>
  <c r="B518" i="11"/>
  <c r="E517" i="11"/>
  <c r="B517" i="11"/>
  <c r="E516" i="11"/>
  <c r="B516" i="11"/>
  <c r="E515" i="11"/>
  <c r="B515" i="11"/>
  <c r="E514" i="11"/>
  <c r="B514" i="11"/>
  <c r="E513" i="11"/>
  <c r="B513" i="11"/>
  <c r="E512" i="11"/>
  <c r="B512" i="11"/>
  <c r="E511" i="11"/>
  <c r="B511" i="11"/>
  <c r="E510" i="11"/>
  <c r="B510" i="11"/>
  <c r="E509" i="11"/>
  <c r="B509" i="11"/>
  <c r="E508" i="11"/>
  <c r="B508" i="11"/>
  <c r="E507" i="11"/>
  <c r="B507" i="11"/>
  <c r="E506" i="11"/>
  <c r="B506" i="11"/>
  <c r="E505" i="11"/>
  <c r="B505" i="11"/>
  <c r="E504" i="11"/>
  <c r="B504" i="11"/>
  <c r="E503" i="11"/>
  <c r="B503" i="11"/>
  <c r="E502" i="11"/>
  <c r="B502" i="11"/>
  <c r="E501" i="11"/>
  <c r="B501" i="11"/>
  <c r="E500" i="11"/>
  <c r="B500" i="11"/>
  <c r="E499" i="11"/>
  <c r="B499" i="11"/>
  <c r="E498" i="11"/>
  <c r="B498" i="11"/>
  <c r="E497" i="11"/>
  <c r="B497" i="11"/>
  <c r="E496" i="11"/>
  <c r="B496" i="11"/>
  <c r="E495" i="11"/>
  <c r="B495" i="11"/>
  <c r="E494" i="11"/>
  <c r="B494" i="11"/>
  <c r="E493" i="11"/>
  <c r="B493" i="11"/>
  <c r="E492" i="11"/>
  <c r="B492" i="11"/>
  <c r="E491" i="11"/>
  <c r="B491" i="11"/>
  <c r="E490" i="11"/>
  <c r="B490" i="11"/>
  <c r="E489" i="11"/>
  <c r="B489" i="11"/>
  <c r="E488" i="11"/>
  <c r="B488" i="11"/>
  <c r="E487" i="11"/>
  <c r="B487" i="11"/>
  <c r="E486" i="11"/>
  <c r="B486" i="11"/>
  <c r="E485" i="11"/>
  <c r="B485" i="11"/>
  <c r="E484" i="11"/>
  <c r="B484" i="11"/>
  <c r="E483" i="11"/>
  <c r="B483" i="11"/>
  <c r="E482" i="11"/>
  <c r="B482" i="11"/>
  <c r="E481" i="11"/>
  <c r="B481" i="11"/>
  <c r="E480" i="11"/>
  <c r="B480" i="11"/>
  <c r="E479" i="11"/>
  <c r="C479" i="11"/>
  <c r="B479" i="11"/>
  <c r="E478" i="11"/>
  <c r="C478" i="11"/>
  <c r="B478" i="11"/>
  <c r="E477" i="11"/>
  <c r="C477" i="11"/>
  <c r="B477" i="11"/>
  <c r="E476" i="11"/>
  <c r="C476" i="11"/>
  <c r="B476" i="11"/>
  <c r="E475" i="11"/>
  <c r="C475" i="11"/>
  <c r="B475" i="11"/>
  <c r="E474" i="11"/>
  <c r="C474" i="11"/>
  <c r="B474" i="11"/>
  <c r="E473" i="11"/>
  <c r="C473" i="11"/>
  <c r="B473" i="11"/>
  <c r="E472" i="11"/>
  <c r="C472" i="11"/>
  <c r="B472" i="11"/>
  <c r="E471" i="11"/>
  <c r="C471" i="11"/>
  <c r="B471" i="11"/>
  <c r="E470" i="11"/>
  <c r="C470" i="11"/>
  <c r="B470" i="11"/>
  <c r="E469" i="11"/>
  <c r="C469" i="11"/>
  <c r="B469" i="11"/>
  <c r="E468" i="11"/>
  <c r="C468" i="11"/>
  <c r="B468" i="11"/>
  <c r="E467" i="11"/>
  <c r="C467" i="11"/>
  <c r="B467" i="11"/>
  <c r="E466" i="11"/>
  <c r="C466" i="11"/>
  <c r="B466" i="11"/>
  <c r="E465" i="11"/>
  <c r="C465" i="11"/>
  <c r="B465" i="11"/>
  <c r="E464" i="11"/>
  <c r="C464" i="11"/>
  <c r="B464" i="11"/>
  <c r="E463" i="11"/>
  <c r="C463" i="11"/>
  <c r="B463" i="11"/>
  <c r="E462" i="11"/>
  <c r="C462" i="11"/>
  <c r="B462" i="11"/>
  <c r="E461" i="11"/>
  <c r="C461" i="11"/>
  <c r="B461" i="11"/>
  <c r="E460" i="11"/>
  <c r="C460" i="11"/>
  <c r="B460" i="11"/>
  <c r="E459" i="11"/>
  <c r="C459" i="11"/>
  <c r="B459" i="11"/>
  <c r="E458" i="11"/>
  <c r="C458" i="11"/>
  <c r="B458" i="11"/>
  <c r="E457" i="11"/>
  <c r="C457" i="11"/>
  <c r="B457" i="11"/>
  <c r="E456" i="11"/>
  <c r="C456" i="11"/>
  <c r="B456" i="11"/>
  <c r="E455" i="11"/>
  <c r="C455" i="11"/>
  <c r="B455" i="11"/>
  <c r="E454" i="11"/>
  <c r="C454" i="11"/>
  <c r="B454" i="11"/>
  <c r="E453" i="11"/>
  <c r="C453" i="11"/>
  <c r="B453" i="11"/>
  <c r="E452" i="11"/>
  <c r="C452" i="11"/>
  <c r="B452" i="11"/>
  <c r="E451" i="11"/>
  <c r="C451" i="11"/>
  <c r="B451" i="11"/>
  <c r="E450" i="11"/>
  <c r="C450" i="11"/>
  <c r="B450" i="11"/>
  <c r="E449" i="11"/>
  <c r="C449" i="11"/>
  <c r="B449" i="11"/>
  <c r="E448" i="11"/>
  <c r="C448" i="11"/>
  <c r="B448" i="11"/>
  <c r="E447" i="11"/>
  <c r="C447" i="11"/>
  <c r="B447" i="11"/>
  <c r="E446" i="11"/>
  <c r="C446" i="11"/>
  <c r="B446" i="11"/>
  <c r="E445" i="11"/>
  <c r="C445" i="11"/>
  <c r="B445" i="11"/>
  <c r="E444" i="11"/>
  <c r="C444" i="11"/>
  <c r="B444" i="11"/>
  <c r="E443" i="11"/>
  <c r="C443" i="11"/>
  <c r="B443" i="11"/>
  <c r="E442" i="11"/>
  <c r="C442" i="11"/>
  <c r="B442" i="11"/>
  <c r="E441" i="11"/>
  <c r="C441" i="11"/>
  <c r="B441" i="11"/>
  <c r="E440" i="11"/>
  <c r="C440" i="11"/>
  <c r="B440" i="11"/>
  <c r="E439" i="11"/>
  <c r="C439" i="11"/>
  <c r="B439" i="11"/>
  <c r="E438" i="11"/>
  <c r="C438" i="11"/>
  <c r="B438" i="11"/>
  <c r="E437" i="11"/>
  <c r="C437" i="11"/>
  <c r="B437" i="11"/>
  <c r="E436" i="11"/>
  <c r="C436" i="11"/>
  <c r="B436" i="11"/>
  <c r="E435" i="11"/>
  <c r="C435" i="11"/>
  <c r="B435" i="11"/>
  <c r="E434" i="11"/>
  <c r="C434" i="11"/>
  <c r="B434" i="11"/>
  <c r="E433" i="11"/>
  <c r="C433" i="11"/>
  <c r="B433" i="11"/>
  <c r="E432" i="11"/>
  <c r="C432" i="11"/>
  <c r="B432" i="11"/>
  <c r="E431" i="11"/>
  <c r="C431" i="11"/>
  <c r="B431" i="11"/>
  <c r="E430" i="11"/>
  <c r="C430" i="11"/>
  <c r="B430" i="11"/>
  <c r="G429" i="11"/>
  <c r="E429" i="11"/>
  <c r="C429" i="11"/>
  <c r="H429" i="11" s="1"/>
  <c r="B429" i="11"/>
  <c r="H428" i="11"/>
  <c r="G428" i="11"/>
  <c r="E428" i="11"/>
  <c r="C428" i="11"/>
  <c r="B428" i="11"/>
  <c r="G427" i="11"/>
  <c r="E427" i="11"/>
  <c r="C427" i="11"/>
  <c r="H427" i="11" s="1"/>
  <c r="B427" i="11"/>
  <c r="H426" i="11"/>
  <c r="G426" i="11"/>
  <c r="E426" i="11"/>
  <c r="C426" i="11"/>
  <c r="B426" i="11"/>
  <c r="G425" i="11"/>
  <c r="E425" i="11"/>
  <c r="C425" i="11"/>
  <c r="H425" i="11" s="1"/>
  <c r="B425" i="11"/>
  <c r="H424" i="11"/>
  <c r="G424" i="11"/>
  <c r="E424" i="11"/>
  <c r="C424" i="11"/>
  <c r="B424" i="11"/>
  <c r="G423" i="11"/>
  <c r="E423" i="11"/>
  <c r="C423" i="11"/>
  <c r="H423" i="11" s="1"/>
  <c r="B423" i="11"/>
  <c r="H422" i="11"/>
  <c r="G422" i="11"/>
  <c r="E422" i="11"/>
  <c r="C422" i="11"/>
  <c r="B422" i="11"/>
  <c r="G421" i="11"/>
  <c r="E421" i="11"/>
  <c r="C421" i="11"/>
  <c r="H421" i="11" s="1"/>
  <c r="B421" i="11"/>
  <c r="H420" i="11"/>
  <c r="G420" i="11"/>
  <c r="E420" i="11"/>
  <c r="C420" i="11"/>
  <c r="B420" i="11"/>
  <c r="G419" i="11"/>
  <c r="E419" i="11"/>
  <c r="C419" i="11"/>
  <c r="H419" i="11" s="1"/>
  <c r="B419" i="11"/>
  <c r="H418" i="11"/>
  <c r="G418" i="11"/>
  <c r="E418" i="11"/>
  <c r="C418" i="11"/>
  <c r="B418" i="11"/>
  <c r="G417" i="11"/>
  <c r="E417" i="11"/>
  <c r="C417" i="11"/>
  <c r="H417" i="11" s="1"/>
  <c r="B417" i="11"/>
  <c r="H416" i="11"/>
  <c r="G416" i="11"/>
  <c r="E416" i="11"/>
  <c r="C416" i="11"/>
  <c r="B416" i="11"/>
  <c r="G415" i="11"/>
  <c r="E415" i="11"/>
  <c r="C415" i="11"/>
  <c r="H415" i="11" s="1"/>
  <c r="B415" i="11"/>
  <c r="H414" i="11"/>
  <c r="G414" i="11"/>
  <c r="E414" i="11"/>
  <c r="C414" i="11"/>
  <c r="B414" i="11"/>
  <c r="G413" i="11"/>
  <c r="E413" i="11"/>
  <c r="C413" i="11"/>
  <c r="H413" i="11" s="1"/>
  <c r="B413" i="11"/>
  <c r="H412" i="11"/>
  <c r="G412" i="11"/>
  <c r="E412" i="11"/>
  <c r="C412" i="11"/>
  <c r="B412" i="11"/>
  <c r="G411" i="11"/>
  <c r="E411" i="11"/>
  <c r="C411" i="11"/>
  <c r="H411" i="11" s="1"/>
  <c r="B411" i="11"/>
  <c r="H410" i="11"/>
  <c r="G410" i="11"/>
  <c r="E410" i="11"/>
  <c r="C410" i="11"/>
  <c r="B410" i="11"/>
  <c r="G409" i="11"/>
  <c r="E409" i="11"/>
  <c r="C409" i="11"/>
  <c r="H409" i="11" s="1"/>
  <c r="B409" i="11"/>
  <c r="H408" i="11"/>
  <c r="G408" i="11"/>
  <c r="E408" i="11"/>
  <c r="C408" i="11"/>
  <c r="B408" i="11"/>
  <c r="G407" i="11"/>
  <c r="E407" i="11"/>
  <c r="C407" i="11"/>
  <c r="H407" i="11" s="1"/>
  <c r="B407" i="11"/>
  <c r="H406" i="11"/>
  <c r="G406" i="11"/>
  <c r="E406" i="11"/>
  <c r="C406" i="11"/>
  <c r="B406" i="11"/>
  <c r="G405" i="11"/>
  <c r="E405" i="11"/>
  <c r="C405" i="11"/>
  <c r="H405" i="11" s="1"/>
  <c r="B405" i="11"/>
  <c r="H404" i="11"/>
  <c r="G404" i="11"/>
  <c r="E404" i="11"/>
  <c r="C404" i="11"/>
  <c r="B404" i="11"/>
  <c r="G403" i="11"/>
  <c r="E403" i="11"/>
  <c r="C403" i="11"/>
  <c r="H403" i="11" s="1"/>
  <c r="B403" i="11"/>
  <c r="H402" i="11"/>
  <c r="G402" i="11"/>
  <c r="E402" i="11"/>
  <c r="C402" i="11"/>
  <c r="B402" i="11"/>
  <c r="G401" i="11"/>
  <c r="E401" i="11"/>
  <c r="C401" i="11"/>
  <c r="H401" i="11" s="1"/>
  <c r="B401" i="11"/>
  <c r="H400" i="11"/>
  <c r="G400" i="11"/>
  <c r="E400" i="11"/>
  <c r="C400" i="11"/>
  <c r="B400" i="11"/>
  <c r="G399" i="11"/>
  <c r="E399" i="11"/>
  <c r="C399" i="11"/>
  <c r="H399" i="11" s="1"/>
  <c r="B399" i="11"/>
  <c r="H398" i="11"/>
  <c r="G398" i="11"/>
  <c r="E398" i="11"/>
  <c r="C398" i="11"/>
  <c r="B398" i="11"/>
  <c r="G397" i="11"/>
  <c r="E397" i="11"/>
  <c r="C397" i="11"/>
  <c r="H397" i="11" s="1"/>
  <c r="B397" i="11"/>
  <c r="H396" i="11"/>
  <c r="G396" i="11"/>
  <c r="E396" i="11"/>
  <c r="C396" i="11"/>
  <c r="B396" i="11"/>
  <c r="G395" i="11"/>
  <c r="E395" i="11"/>
  <c r="C395" i="11"/>
  <c r="H395" i="11" s="1"/>
  <c r="B395" i="11"/>
  <c r="H394" i="11"/>
  <c r="G394" i="11"/>
  <c r="E394" i="11"/>
  <c r="C394" i="11"/>
  <c r="B394" i="11"/>
  <c r="G393" i="11"/>
  <c r="E393" i="11"/>
  <c r="C393" i="11"/>
  <c r="H393" i="11" s="1"/>
  <c r="B393" i="11"/>
  <c r="G392" i="11"/>
  <c r="E392" i="11"/>
  <c r="C392" i="11"/>
  <c r="H392" i="11" s="1"/>
  <c r="B392" i="11"/>
  <c r="H391" i="11"/>
  <c r="G391" i="11"/>
  <c r="E391" i="11"/>
  <c r="C391" i="11"/>
  <c r="B391" i="11"/>
  <c r="G390" i="11"/>
  <c r="E390" i="11"/>
  <c r="C390" i="11"/>
  <c r="H390" i="11" s="1"/>
  <c r="B390" i="11"/>
  <c r="H389" i="11"/>
  <c r="G389" i="11"/>
  <c r="E389" i="11"/>
  <c r="C389" i="11"/>
  <c r="B389" i="11"/>
  <c r="G388" i="11"/>
  <c r="E388" i="11"/>
  <c r="C388" i="11"/>
  <c r="H388" i="11" s="1"/>
  <c r="B388" i="11"/>
  <c r="H387" i="11"/>
  <c r="G387" i="11"/>
  <c r="E387" i="11"/>
  <c r="C387" i="11"/>
  <c r="B387" i="11"/>
  <c r="G386" i="11"/>
  <c r="E386" i="11"/>
  <c r="C386" i="11"/>
  <c r="H386" i="11" s="1"/>
  <c r="B386" i="11"/>
  <c r="H385" i="11"/>
  <c r="G385" i="11"/>
  <c r="E385" i="11"/>
  <c r="C385" i="11"/>
  <c r="B385" i="11"/>
  <c r="G384" i="11"/>
  <c r="E384" i="11"/>
  <c r="C384" i="11"/>
  <c r="H384" i="11" s="1"/>
  <c r="B384" i="11"/>
  <c r="H383" i="11"/>
  <c r="G383" i="11"/>
  <c r="E383" i="11"/>
  <c r="C383" i="11"/>
  <c r="B383" i="11"/>
  <c r="G382" i="11"/>
  <c r="E382" i="11"/>
  <c r="C382" i="11"/>
  <c r="H382" i="11" s="1"/>
  <c r="B382" i="11"/>
  <c r="H381" i="11"/>
  <c r="G381" i="11"/>
  <c r="E381" i="11"/>
  <c r="C381" i="11"/>
  <c r="B381" i="11"/>
  <c r="G380" i="11"/>
  <c r="E380" i="11"/>
  <c r="C380" i="11"/>
  <c r="H380" i="11" s="1"/>
  <c r="B380" i="11"/>
  <c r="H379" i="11"/>
  <c r="G379" i="11"/>
  <c r="E379" i="11"/>
  <c r="C379" i="11"/>
  <c r="B379" i="11"/>
  <c r="G378" i="11"/>
  <c r="E378" i="11"/>
  <c r="C378" i="11"/>
  <c r="H378" i="11" s="1"/>
  <c r="B378" i="11"/>
  <c r="H377" i="11"/>
  <c r="G377" i="11"/>
  <c r="E377" i="11"/>
  <c r="C377" i="11"/>
  <c r="B377" i="11"/>
  <c r="G376" i="11"/>
  <c r="E376" i="11"/>
  <c r="C376" i="11"/>
  <c r="H376" i="11" s="1"/>
  <c r="B376" i="11"/>
  <c r="H375" i="11"/>
  <c r="G375" i="11"/>
  <c r="E375" i="11"/>
  <c r="C375" i="11"/>
  <c r="B375" i="11"/>
  <c r="G374" i="11"/>
  <c r="E374" i="11"/>
  <c r="C374" i="11"/>
  <c r="H374" i="11" s="1"/>
  <c r="B374" i="11"/>
  <c r="H373" i="11"/>
  <c r="G373" i="11"/>
  <c r="E373" i="11"/>
  <c r="C373" i="11"/>
  <c r="B373" i="11"/>
  <c r="G372" i="11"/>
  <c r="E372" i="11"/>
  <c r="C372" i="11"/>
  <c r="H372" i="11" s="1"/>
  <c r="B372" i="11"/>
  <c r="H371" i="11"/>
  <c r="G371" i="11"/>
  <c r="E371" i="11"/>
  <c r="C371" i="11"/>
  <c r="B371" i="11"/>
  <c r="G370" i="11"/>
  <c r="E370" i="11"/>
  <c r="C370" i="11"/>
  <c r="H370" i="11" s="1"/>
  <c r="B370" i="11"/>
  <c r="H369" i="11"/>
  <c r="G369" i="11"/>
  <c r="E369" i="11"/>
  <c r="C369" i="11"/>
  <c r="B369" i="11"/>
  <c r="G368" i="11"/>
  <c r="E368" i="11"/>
  <c r="C368" i="11"/>
  <c r="H368" i="11" s="1"/>
  <c r="B368" i="11"/>
  <c r="H367" i="11"/>
  <c r="G367" i="11"/>
  <c r="E367" i="11"/>
  <c r="C367" i="11"/>
  <c r="B367" i="11"/>
  <c r="G366" i="11"/>
  <c r="E366" i="11"/>
  <c r="C366" i="11"/>
  <c r="H366" i="11" s="1"/>
  <c r="B366" i="11"/>
  <c r="H365" i="11"/>
  <c r="G365" i="11"/>
  <c r="E365" i="11"/>
  <c r="C365" i="11"/>
  <c r="B365" i="11"/>
  <c r="G364" i="11"/>
  <c r="E364" i="11"/>
  <c r="C364" i="11"/>
  <c r="H364" i="11" s="1"/>
  <c r="B364" i="11"/>
  <c r="H363" i="11"/>
  <c r="G363" i="11"/>
  <c r="E363" i="11"/>
  <c r="C363" i="11"/>
  <c r="B363" i="11"/>
  <c r="G362" i="11"/>
  <c r="E362" i="11"/>
  <c r="C362" i="11"/>
  <c r="H362" i="11" s="1"/>
  <c r="B362" i="11"/>
  <c r="H361" i="11"/>
  <c r="G361" i="11"/>
  <c r="E361" i="11"/>
  <c r="C361" i="11"/>
  <c r="B361" i="11"/>
  <c r="G360" i="11"/>
  <c r="E360" i="11"/>
  <c r="C360" i="11"/>
  <c r="H360" i="11" s="1"/>
  <c r="B360" i="11"/>
  <c r="H359" i="11"/>
  <c r="G359" i="11"/>
  <c r="E359" i="11"/>
  <c r="C359" i="11"/>
  <c r="B359" i="11"/>
  <c r="G358" i="11"/>
  <c r="E358" i="11"/>
  <c r="C358" i="11"/>
  <c r="H358" i="11" s="1"/>
  <c r="B358" i="11"/>
  <c r="H357" i="11"/>
  <c r="G357" i="11"/>
  <c r="E357" i="11"/>
  <c r="C357" i="11"/>
  <c r="B357" i="11"/>
  <c r="G356" i="11"/>
  <c r="E356" i="11"/>
  <c r="C356" i="11"/>
  <c r="H356" i="11" s="1"/>
  <c r="B356" i="11"/>
  <c r="H355" i="11"/>
  <c r="G355" i="11"/>
  <c r="E355" i="11"/>
  <c r="C355" i="11"/>
  <c r="B355" i="11"/>
  <c r="G354" i="11"/>
  <c r="E354" i="11"/>
  <c r="C354" i="11"/>
  <c r="H354" i="11" s="1"/>
  <c r="B354" i="11"/>
  <c r="H353" i="11"/>
  <c r="G353" i="11"/>
  <c r="E353" i="11"/>
  <c r="C353" i="11"/>
  <c r="B353" i="11"/>
  <c r="G352" i="11"/>
  <c r="E352" i="11"/>
  <c r="C352" i="11"/>
  <c r="H352" i="11" s="1"/>
  <c r="B352" i="11"/>
  <c r="H351" i="11"/>
  <c r="G351" i="11"/>
  <c r="E351" i="11"/>
  <c r="C351" i="11"/>
  <c r="B351" i="11"/>
  <c r="G350" i="11"/>
  <c r="E350" i="11"/>
  <c r="C350" i="11"/>
  <c r="H350" i="11" s="1"/>
  <c r="B350" i="11"/>
  <c r="H349" i="11"/>
  <c r="G349" i="11"/>
  <c r="E349" i="11"/>
  <c r="C349" i="11"/>
  <c r="B349" i="11"/>
  <c r="G348" i="11"/>
  <c r="E348" i="11"/>
  <c r="C348" i="11"/>
  <c r="H348" i="11" s="1"/>
  <c r="B348" i="11"/>
  <c r="H347" i="11"/>
  <c r="G347" i="11"/>
  <c r="E347" i="11"/>
  <c r="C347" i="11"/>
  <c r="B347" i="11"/>
  <c r="G346" i="11"/>
  <c r="E346" i="11"/>
  <c r="C346" i="11"/>
  <c r="H346" i="11" s="1"/>
  <c r="B346" i="11"/>
  <c r="H345" i="11"/>
  <c r="G345" i="11"/>
  <c r="E345" i="11"/>
  <c r="C345" i="11"/>
  <c r="B345" i="11"/>
  <c r="G344" i="11"/>
  <c r="E344" i="11"/>
  <c r="C344" i="11"/>
  <c r="H344" i="11" s="1"/>
  <c r="B344" i="11"/>
  <c r="H343" i="11"/>
  <c r="G343" i="11"/>
  <c r="E343" i="11"/>
  <c r="C343" i="11"/>
  <c r="B343" i="11"/>
  <c r="G342" i="11"/>
  <c r="E342" i="11"/>
  <c r="C342" i="11"/>
  <c r="H342" i="11" s="1"/>
  <c r="B342" i="11"/>
  <c r="H341" i="11"/>
  <c r="G341" i="11"/>
  <c r="E341" i="11"/>
  <c r="C341" i="11"/>
  <c r="B341" i="11"/>
  <c r="G340" i="11"/>
  <c r="E340" i="11"/>
  <c r="C340" i="11"/>
  <c r="H340" i="11" s="1"/>
  <c r="B340" i="11"/>
  <c r="H339" i="11"/>
  <c r="G339" i="11"/>
  <c r="E339" i="11"/>
  <c r="C339" i="11"/>
  <c r="B339" i="11"/>
  <c r="G338" i="11"/>
  <c r="E338" i="11"/>
  <c r="C338" i="11"/>
  <c r="H338" i="11" s="1"/>
  <c r="B338" i="11"/>
  <c r="H337" i="11"/>
  <c r="G337" i="11"/>
  <c r="E337" i="11"/>
  <c r="C337" i="11"/>
  <c r="B337" i="11"/>
  <c r="G336" i="11"/>
  <c r="E336" i="11"/>
  <c r="C336" i="11"/>
  <c r="H336" i="11" s="1"/>
  <c r="B336" i="11"/>
  <c r="H335" i="11"/>
  <c r="G335" i="11"/>
  <c r="E335" i="11"/>
  <c r="C335" i="11"/>
  <c r="B335" i="11"/>
  <c r="G334" i="11"/>
  <c r="E334" i="11"/>
  <c r="C334" i="11"/>
  <c r="H334" i="11" s="1"/>
  <c r="B334" i="11"/>
  <c r="H333" i="11"/>
  <c r="G333" i="11"/>
  <c r="E333" i="11"/>
  <c r="C333" i="11"/>
  <c r="B333" i="11"/>
  <c r="G332" i="11"/>
  <c r="E332" i="11"/>
  <c r="C332" i="11"/>
  <c r="H332" i="11" s="1"/>
  <c r="B332" i="11"/>
  <c r="H331" i="11"/>
  <c r="G331" i="11"/>
  <c r="E331" i="11"/>
  <c r="C331" i="11"/>
  <c r="B331" i="11"/>
  <c r="G330" i="11"/>
  <c r="E330" i="11"/>
  <c r="C330" i="11"/>
  <c r="H330" i="11" s="1"/>
  <c r="B330" i="11"/>
  <c r="H329" i="11"/>
  <c r="G329" i="11"/>
  <c r="E329" i="11"/>
  <c r="C329" i="11"/>
  <c r="B329" i="11"/>
  <c r="G328" i="11"/>
  <c r="E328" i="11"/>
  <c r="C328" i="11"/>
  <c r="H328" i="11" s="1"/>
  <c r="B328" i="11"/>
  <c r="H327" i="11"/>
  <c r="G327" i="11"/>
  <c r="E327" i="11"/>
  <c r="C327" i="11"/>
  <c r="B327" i="11"/>
  <c r="G326" i="11"/>
  <c r="E326" i="11"/>
  <c r="C326" i="11"/>
  <c r="H326" i="11" s="1"/>
  <c r="B326" i="11"/>
  <c r="H325" i="11"/>
  <c r="G325" i="11"/>
  <c r="E325" i="11"/>
  <c r="C325" i="11"/>
  <c r="B325" i="11"/>
  <c r="G324" i="11"/>
  <c r="E324" i="11"/>
  <c r="C324" i="11"/>
  <c r="H324" i="11" s="1"/>
  <c r="B324" i="11"/>
  <c r="H323" i="11"/>
  <c r="G323" i="11"/>
  <c r="E323" i="11"/>
  <c r="C323" i="11"/>
  <c r="B323" i="11"/>
  <c r="G322" i="11"/>
  <c r="E322" i="11"/>
  <c r="C322" i="11"/>
  <c r="H322" i="11" s="1"/>
  <c r="B322" i="11"/>
  <c r="H321" i="11"/>
  <c r="G321" i="11"/>
  <c r="E321" i="11"/>
  <c r="C321" i="11"/>
  <c r="B321" i="11"/>
  <c r="G320" i="11"/>
  <c r="E320" i="11"/>
  <c r="C320" i="11"/>
  <c r="H320" i="11" s="1"/>
  <c r="B320" i="11"/>
  <c r="H319" i="11"/>
  <c r="G319" i="11"/>
  <c r="E319" i="11"/>
  <c r="C319" i="11"/>
  <c r="B319" i="11"/>
  <c r="G318" i="11"/>
  <c r="E318" i="11"/>
  <c r="C318" i="11"/>
  <c r="H318" i="11" s="1"/>
  <c r="B318" i="11"/>
  <c r="H317" i="11"/>
  <c r="G317" i="11"/>
  <c r="E317" i="11"/>
  <c r="C317" i="11"/>
  <c r="B317" i="11"/>
  <c r="G316" i="11"/>
  <c r="E316" i="11"/>
  <c r="C316" i="11"/>
  <c r="H316" i="11" s="1"/>
  <c r="B316" i="11"/>
  <c r="H315" i="11"/>
  <c r="G315" i="11"/>
  <c r="E315" i="11"/>
  <c r="C315" i="11"/>
  <c r="B315" i="11"/>
  <c r="G314" i="11"/>
  <c r="E314" i="11"/>
  <c r="C314" i="11"/>
  <c r="H314" i="11" s="1"/>
  <c r="B314" i="11"/>
  <c r="H313" i="11"/>
  <c r="G313" i="11"/>
  <c r="E313" i="11"/>
  <c r="C313" i="11"/>
  <c r="B313" i="11"/>
  <c r="G312" i="11"/>
  <c r="E312" i="11"/>
  <c r="C312" i="11"/>
  <c r="H312" i="11" s="1"/>
  <c r="B312" i="11"/>
  <c r="H311" i="11"/>
  <c r="G311" i="11"/>
  <c r="E311" i="11"/>
  <c r="C311" i="11"/>
  <c r="B311" i="11"/>
  <c r="G310" i="11"/>
  <c r="E310" i="11"/>
  <c r="C310" i="11"/>
  <c r="H310" i="11" s="1"/>
  <c r="B310" i="11"/>
  <c r="H309" i="11"/>
  <c r="G309" i="11"/>
  <c r="E309" i="11"/>
  <c r="C309" i="11"/>
  <c r="B309" i="11"/>
  <c r="G308" i="11"/>
  <c r="E308" i="11"/>
  <c r="C308" i="11"/>
  <c r="H308" i="11" s="1"/>
  <c r="B308" i="11"/>
  <c r="H307" i="11"/>
  <c r="G307" i="11"/>
  <c r="E307" i="11"/>
  <c r="C307" i="11"/>
  <c r="B307" i="11"/>
  <c r="G306" i="11"/>
  <c r="E306" i="11"/>
  <c r="C306" i="11"/>
  <c r="H306" i="11" s="1"/>
  <c r="B306" i="11"/>
  <c r="H305" i="11"/>
  <c r="G305" i="11"/>
  <c r="E305" i="11"/>
  <c r="C305" i="11"/>
  <c r="B305" i="11"/>
  <c r="G304" i="11"/>
  <c r="E304" i="11"/>
  <c r="C304" i="11"/>
  <c r="H304" i="11" s="1"/>
  <c r="B304" i="11"/>
  <c r="H303" i="11"/>
  <c r="G303" i="11"/>
  <c r="E303" i="11"/>
  <c r="C303" i="11"/>
  <c r="B303" i="11"/>
  <c r="G302" i="11"/>
  <c r="E302" i="11"/>
  <c r="C302" i="11"/>
  <c r="H302" i="11" s="1"/>
  <c r="B302" i="11"/>
  <c r="H301" i="11"/>
  <c r="G301" i="11"/>
  <c r="E301" i="11"/>
  <c r="C301" i="11"/>
  <c r="B301" i="11"/>
  <c r="G300" i="11"/>
  <c r="E300" i="11"/>
  <c r="C300" i="11"/>
  <c r="H300" i="11" s="1"/>
  <c r="B300" i="11"/>
  <c r="H299" i="11"/>
  <c r="G299" i="11"/>
  <c r="E299" i="11"/>
  <c r="C299" i="11"/>
  <c r="B299" i="11"/>
  <c r="G298" i="11"/>
  <c r="E298" i="11"/>
  <c r="C298" i="11"/>
  <c r="H298" i="11" s="1"/>
  <c r="B298" i="11"/>
  <c r="H297" i="11"/>
  <c r="G297" i="11"/>
  <c r="E297" i="11"/>
  <c r="C297" i="11"/>
  <c r="B297" i="11"/>
  <c r="G296" i="11"/>
  <c r="E296" i="11"/>
  <c r="C296" i="11"/>
  <c r="H296" i="11" s="1"/>
  <c r="B296" i="11"/>
  <c r="H295" i="11"/>
  <c r="G295" i="11"/>
  <c r="E295" i="11"/>
  <c r="C295" i="11"/>
  <c r="B295" i="11"/>
  <c r="G294" i="11"/>
  <c r="E294" i="11"/>
  <c r="C294" i="11"/>
  <c r="H294" i="11" s="1"/>
  <c r="B294" i="11"/>
  <c r="H293" i="11"/>
  <c r="G293" i="11"/>
  <c r="E293" i="11"/>
  <c r="C293" i="11"/>
  <c r="B293" i="11"/>
  <c r="G292" i="11"/>
  <c r="E292" i="11"/>
  <c r="C292" i="11"/>
  <c r="H292" i="11" s="1"/>
  <c r="B292" i="11"/>
  <c r="H291" i="11"/>
  <c r="G291" i="11"/>
  <c r="E291" i="11"/>
  <c r="C291" i="11"/>
  <c r="B291" i="11"/>
  <c r="G290" i="11"/>
  <c r="E290" i="11"/>
  <c r="C290" i="11"/>
  <c r="H290" i="11" s="1"/>
  <c r="B290" i="11"/>
  <c r="H289" i="11"/>
  <c r="G289" i="11"/>
  <c r="E289" i="11"/>
  <c r="C289" i="11"/>
  <c r="B289" i="11"/>
  <c r="G288" i="11"/>
  <c r="E288" i="11"/>
  <c r="C288" i="11"/>
  <c r="H288" i="11" s="1"/>
  <c r="B288" i="11"/>
  <c r="H287" i="11"/>
  <c r="G287" i="11"/>
  <c r="E287" i="11"/>
  <c r="C287" i="11"/>
  <c r="B287" i="11"/>
  <c r="G286" i="11"/>
  <c r="E286" i="11"/>
  <c r="C286" i="11"/>
  <c r="H286" i="11" s="1"/>
  <c r="B286" i="11"/>
  <c r="H285" i="11"/>
  <c r="G285" i="11"/>
  <c r="E285" i="11"/>
  <c r="C285" i="11"/>
  <c r="B285" i="11"/>
  <c r="G284" i="11"/>
  <c r="E284" i="11"/>
  <c r="F284" i="11" s="1"/>
  <c r="C284" i="11"/>
  <c r="H284" i="11" s="1"/>
  <c r="B284" i="11"/>
  <c r="G283" i="11"/>
  <c r="E283" i="11"/>
  <c r="C283" i="11"/>
  <c r="H283" i="11" s="1"/>
  <c r="B283" i="11"/>
  <c r="H282" i="11"/>
  <c r="G282" i="11"/>
  <c r="E282" i="11"/>
  <c r="C282" i="11"/>
  <c r="B282" i="11"/>
  <c r="G281" i="11"/>
  <c r="E281" i="11"/>
  <c r="C281" i="11"/>
  <c r="H281" i="11" s="1"/>
  <c r="B281" i="11"/>
  <c r="H280" i="11"/>
  <c r="G280" i="11"/>
  <c r="E280" i="11"/>
  <c r="C280" i="11"/>
  <c r="B280" i="11"/>
  <c r="G279" i="11"/>
  <c r="E279" i="11"/>
  <c r="D279" i="11"/>
  <c r="C279" i="11"/>
  <c r="H279" i="11" s="1"/>
  <c r="B279" i="11"/>
  <c r="G278" i="11"/>
  <c r="E278" i="11"/>
  <c r="C278" i="11"/>
  <c r="H278" i="11" s="1"/>
  <c r="B278" i="11"/>
  <c r="H277" i="11"/>
  <c r="G277" i="11"/>
  <c r="E277" i="11"/>
  <c r="C277" i="11"/>
  <c r="B277" i="11"/>
  <c r="G276" i="11"/>
  <c r="E276" i="11"/>
  <c r="C276" i="11"/>
  <c r="H276" i="11" s="1"/>
  <c r="B276" i="11"/>
  <c r="H275" i="11"/>
  <c r="G275" i="11"/>
  <c r="E275" i="11"/>
  <c r="C275" i="11"/>
  <c r="B275" i="11"/>
  <c r="G274" i="11"/>
  <c r="E274" i="11"/>
  <c r="C274" i="11"/>
  <c r="H274" i="11" s="1"/>
  <c r="B274" i="11"/>
  <c r="H273" i="11"/>
  <c r="G273" i="11"/>
  <c r="E273" i="11"/>
  <c r="C273" i="11"/>
  <c r="B273" i="11"/>
  <c r="G272" i="11"/>
  <c r="E272" i="11"/>
  <c r="C272" i="11"/>
  <c r="H272" i="11" s="1"/>
  <c r="B272" i="11"/>
  <c r="H271" i="11"/>
  <c r="G271" i="11"/>
  <c r="E271" i="11"/>
  <c r="C271" i="11"/>
  <c r="B271" i="11"/>
  <c r="G270" i="11"/>
  <c r="E270" i="11"/>
  <c r="C270" i="11"/>
  <c r="H270" i="11" s="1"/>
  <c r="B270" i="11"/>
  <c r="H269" i="11"/>
  <c r="G269" i="11"/>
  <c r="E269" i="11"/>
  <c r="C269" i="11"/>
  <c r="B269" i="11"/>
  <c r="G268" i="11"/>
  <c r="E268" i="11"/>
  <c r="C268" i="11"/>
  <c r="H268" i="11" s="1"/>
  <c r="B268" i="11"/>
  <c r="H267" i="11"/>
  <c r="G267" i="11"/>
  <c r="E267" i="11"/>
  <c r="C267" i="11"/>
  <c r="B267" i="11"/>
  <c r="G266" i="11"/>
  <c r="E266" i="11"/>
  <c r="C266" i="11"/>
  <c r="H266" i="11" s="1"/>
  <c r="B266" i="11"/>
  <c r="H265" i="11"/>
  <c r="G265" i="11"/>
  <c r="E265" i="11"/>
  <c r="C265" i="11"/>
  <c r="B265" i="11"/>
  <c r="E264" i="11"/>
  <c r="C264" i="11"/>
  <c r="B264" i="11"/>
  <c r="E263" i="11"/>
  <c r="C263" i="11"/>
  <c r="B263" i="11"/>
  <c r="E262" i="11"/>
  <c r="C262" i="11"/>
  <c r="B262" i="11"/>
  <c r="E261" i="11"/>
  <c r="C261" i="11"/>
  <c r="B261" i="11"/>
  <c r="E260" i="11"/>
  <c r="C260" i="11"/>
  <c r="B260" i="11"/>
  <c r="E259" i="11"/>
  <c r="C259" i="11"/>
  <c r="B259" i="11"/>
  <c r="E258" i="11"/>
  <c r="C258" i="11"/>
  <c r="B258" i="11"/>
  <c r="E257" i="11"/>
  <c r="C257" i="11"/>
  <c r="B257" i="11"/>
  <c r="E256" i="11"/>
  <c r="C256" i="11"/>
  <c r="B256" i="11"/>
  <c r="E255" i="11"/>
  <c r="C255" i="11"/>
  <c r="B255" i="11"/>
  <c r="E254" i="11"/>
  <c r="C254" i="11"/>
  <c r="B254" i="11"/>
  <c r="E253" i="11"/>
  <c r="C253" i="11"/>
  <c r="B253" i="11"/>
  <c r="E252" i="11"/>
  <c r="C252" i="11"/>
  <c r="B252" i="11"/>
  <c r="E251" i="11"/>
  <c r="C251" i="11"/>
  <c r="B251" i="11"/>
  <c r="E250" i="11"/>
  <c r="C250" i="11"/>
  <c r="B250" i="11"/>
  <c r="E249" i="11"/>
  <c r="C249" i="11"/>
  <c r="B249" i="11"/>
  <c r="E248" i="11"/>
  <c r="C248" i="11"/>
  <c r="B248" i="11"/>
  <c r="E247" i="11"/>
  <c r="C247" i="11"/>
  <c r="B247" i="11"/>
  <c r="E246" i="11"/>
  <c r="C246" i="11"/>
  <c r="B246" i="11"/>
  <c r="E245" i="11"/>
  <c r="C245" i="11"/>
  <c r="B245" i="11"/>
  <c r="E244" i="11"/>
  <c r="C244" i="11"/>
  <c r="B244" i="11"/>
  <c r="E243" i="11"/>
  <c r="C243" i="11"/>
  <c r="B243" i="11"/>
  <c r="E242" i="11"/>
  <c r="C242" i="11"/>
  <c r="B242" i="11"/>
  <c r="E241" i="11"/>
  <c r="C241" i="11"/>
  <c r="B241" i="11"/>
  <c r="E240" i="11"/>
  <c r="C240" i="11"/>
  <c r="B240" i="11"/>
  <c r="E239" i="11"/>
  <c r="C239" i="11"/>
  <c r="B239" i="11"/>
  <c r="E238" i="11"/>
  <c r="C238" i="11"/>
  <c r="B238" i="11"/>
  <c r="E237" i="11"/>
  <c r="C237" i="11"/>
  <c r="B237" i="11"/>
  <c r="E236" i="11"/>
  <c r="C236" i="11"/>
  <c r="B236" i="11"/>
  <c r="E235" i="11"/>
  <c r="C235" i="11"/>
  <c r="B235" i="11"/>
  <c r="E234" i="11"/>
  <c r="C234" i="11"/>
  <c r="B234" i="11"/>
  <c r="E233" i="11"/>
  <c r="C233" i="11"/>
  <c r="B233" i="11"/>
  <c r="E232" i="11"/>
  <c r="C232" i="11"/>
  <c r="B232" i="11"/>
  <c r="E231" i="11"/>
  <c r="C231" i="11"/>
  <c r="B231" i="11"/>
  <c r="E230" i="11"/>
  <c r="C230" i="11"/>
  <c r="B230" i="11"/>
  <c r="E229" i="11"/>
  <c r="C229" i="11"/>
  <c r="D229" i="11" s="1"/>
  <c r="B229" i="11"/>
  <c r="E228" i="11"/>
  <c r="C228" i="11"/>
  <c r="B228" i="11"/>
  <c r="E227" i="11"/>
  <c r="C227" i="11"/>
  <c r="B227" i="11"/>
  <c r="E226" i="11"/>
  <c r="C226" i="11"/>
  <c r="B226" i="11"/>
  <c r="E225" i="11"/>
  <c r="C225" i="11"/>
  <c r="B225" i="11"/>
  <c r="E224" i="11"/>
  <c r="C224" i="11"/>
  <c r="B224" i="11"/>
  <c r="E223" i="11"/>
  <c r="C223" i="11"/>
  <c r="B223" i="11"/>
  <c r="E222" i="11"/>
  <c r="C222" i="11"/>
  <c r="B222" i="11"/>
  <c r="E221" i="11"/>
  <c r="C221" i="11"/>
  <c r="B221" i="11"/>
  <c r="E220" i="11"/>
  <c r="C220" i="11"/>
  <c r="B220" i="11"/>
  <c r="E219" i="11"/>
  <c r="C219" i="11"/>
  <c r="B219" i="11"/>
  <c r="E218" i="11"/>
  <c r="C218" i="11"/>
  <c r="B218" i="11"/>
  <c r="E217" i="11"/>
  <c r="C217" i="11"/>
  <c r="B217" i="11"/>
  <c r="E216" i="11"/>
  <c r="C216" i="11"/>
  <c r="B216" i="11"/>
  <c r="E215" i="11"/>
  <c r="C215" i="11"/>
  <c r="B215" i="11"/>
  <c r="E214" i="11"/>
  <c r="C214" i="11"/>
  <c r="B214" i="11"/>
  <c r="E213" i="11"/>
  <c r="C213" i="11"/>
  <c r="B213" i="11"/>
  <c r="E212" i="11"/>
  <c r="C212" i="11"/>
  <c r="B212" i="11"/>
  <c r="E211" i="11"/>
  <c r="C211" i="11"/>
  <c r="B211" i="11"/>
  <c r="E210" i="11"/>
  <c r="C210" i="11"/>
  <c r="B210" i="11"/>
  <c r="E209" i="11"/>
  <c r="C209" i="11"/>
  <c r="B209" i="11"/>
  <c r="E208" i="11"/>
  <c r="C208" i="11"/>
  <c r="B208" i="11"/>
  <c r="E207" i="11"/>
  <c r="C207" i="11"/>
  <c r="B207" i="11"/>
  <c r="E206" i="11"/>
  <c r="C206" i="11"/>
  <c r="B206" i="11"/>
  <c r="E205" i="11"/>
  <c r="C205" i="11"/>
  <c r="B205" i="11"/>
  <c r="E204" i="11"/>
  <c r="C204" i="11"/>
  <c r="B204" i="11"/>
  <c r="E203" i="11"/>
  <c r="C203" i="11"/>
  <c r="B203" i="11"/>
  <c r="E202" i="11"/>
  <c r="C202" i="11"/>
  <c r="B202" i="11"/>
  <c r="E201" i="11"/>
  <c r="C201" i="11"/>
  <c r="B201" i="11"/>
  <c r="E200" i="11"/>
  <c r="C200" i="11"/>
  <c r="B200" i="11"/>
  <c r="E199" i="11"/>
  <c r="C199" i="11"/>
  <c r="B199" i="11"/>
  <c r="E198" i="11"/>
  <c r="C198" i="11"/>
  <c r="B198" i="11"/>
  <c r="E197" i="11"/>
  <c r="C197" i="11"/>
  <c r="B197" i="11"/>
  <c r="E196" i="11"/>
  <c r="C196" i="11"/>
  <c r="B196" i="11"/>
  <c r="E195" i="11"/>
  <c r="C195" i="11"/>
  <c r="B195" i="11"/>
  <c r="E194" i="11"/>
  <c r="C194" i="11"/>
  <c r="B194" i="11"/>
  <c r="E193" i="11"/>
  <c r="C193" i="11"/>
  <c r="B193" i="11"/>
  <c r="E192" i="11"/>
  <c r="C192" i="11"/>
  <c r="B192" i="11"/>
  <c r="E191" i="11"/>
  <c r="C191" i="11"/>
  <c r="B191" i="11"/>
  <c r="E190" i="11"/>
  <c r="C190" i="11"/>
  <c r="B190" i="11"/>
  <c r="E189" i="11"/>
  <c r="C189" i="11"/>
  <c r="B189" i="11"/>
  <c r="E188" i="11"/>
  <c r="C188" i="11"/>
  <c r="B188" i="11"/>
  <c r="E187" i="11"/>
  <c r="C187" i="11"/>
  <c r="B187" i="11"/>
  <c r="E186" i="11"/>
  <c r="C186" i="11"/>
  <c r="B186" i="11"/>
  <c r="E185" i="11"/>
  <c r="C185" i="11"/>
  <c r="B185" i="11"/>
  <c r="E184" i="11"/>
  <c r="C184" i="11"/>
  <c r="B184" i="11"/>
  <c r="E183" i="11"/>
  <c r="C183" i="11"/>
  <c r="B183" i="11"/>
  <c r="E182" i="11"/>
  <c r="C182" i="11"/>
  <c r="B182" i="11"/>
  <c r="E181" i="11"/>
  <c r="C181" i="11"/>
  <c r="B181" i="11"/>
  <c r="E180" i="11"/>
  <c r="C180" i="11"/>
  <c r="B180" i="11"/>
  <c r="E179" i="11"/>
  <c r="D179" i="11"/>
  <c r="C179" i="11"/>
  <c r="B179" i="11"/>
  <c r="E178" i="11"/>
  <c r="C178" i="11"/>
  <c r="B178" i="11"/>
  <c r="E177" i="11"/>
  <c r="C177" i="11"/>
  <c r="B177" i="11"/>
  <c r="E176" i="11"/>
  <c r="C176" i="11"/>
  <c r="B176" i="11"/>
  <c r="E175" i="11"/>
  <c r="C175" i="11"/>
  <c r="B175" i="11"/>
  <c r="E174" i="11"/>
  <c r="C174" i="11"/>
  <c r="B174" i="11"/>
  <c r="E173" i="11"/>
  <c r="C173" i="11"/>
  <c r="B173" i="11"/>
  <c r="E172" i="11"/>
  <c r="C172" i="11"/>
  <c r="B172" i="11"/>
  <c r="E171" i="11"/>
  <c r="C171" i="11"/>
  <c r="B171" i="11"/>
  <c r="E170" i="11"/>
  <c r="C170" i="11"/>
  <c r="B170" i="11"/>
  <c r="E169" i="11"/>
  <c r="C169" i="11"/>
  <c r="B169" i="11"/>
  <c r="E168" i="11"/>
  <c r="C168" i="11"/>
  <c r="B168" i="11"/>
  <c r="E167" i="11"/>
  <c r="C167" i="11"/>
  <c r="B167" i="11"/>
  <c r="E166" i="11"/>
  <c r="C166" i="11"/>
  <c r="B166" i="11"/>
  <c r="E165" i="11"/>
  <c r="C165" i="11"/>
  <c r="B165" i="11"/>
  <c r="E164" i="11"/>
  <c r="C164" i="11"/>
  <c r="B164" i="11"/>
  <c r="E163" i="11"/>
  <c r="C163" i="11"/>
  <c r="B163" i="11"/>
  <c r="E162" i="11"/>
  <c r="C162" i="11"/>
  <c r="B162" i="11"/>
  <c r="E161" i="11"/>
  <c r="C161" i="11"/>
  <c r="B161" i="11"/>
  <c r="E160" i="11"/>
  <c r="C160" i="11"/>
  <c r="B160" i="11"/>
  <c r="E159" i="11"/>
  <c r="C159" i="11"/>
  <c r="B159" i="11"/>
  <c r="E158" i="11"/>
  <c r="C158" i="11"/>
  <c r="B158" i="11"/>
  <c r="E157" i="11"/>
  <c r="C157" i="11"/>
  <c r="B157" i="11"/>
  <c r="E156" i="11"/>
  <c r="C156" i="11"/>
  <c r="B156" i="11"/>
  <c r="E155" i="11"/>
  <c r="C155" i="11"/>
  <c r="B155" i="11"/>
  <c r="E154" i="11"/>
  <c r="C154" i="11"/>
  <c r="B154" i="11"/>
  <c r="E153" i="11"/>
  <c r="C153" i="11"/>
  <c r="B153" i="11"/>
  <c r="E152" i="11"/>
  <c r="C152" i="11"/>
  <c r="B152" i="11"/>
  <c r="E151" i="11"/>
  <c r="C151" i="11"/>
  <c r="B151" i="11"/>
  <c r="E150" i="11"/>
  <c r="C150" i="11"/>
  <c r="B150" i="11"/>
  <c r="E149" i="11"/>
  <c r="C149" i="11"/>
  <c r="B149" i="11"/>
  <c r="E148" i="11"/>
  <c r="C148" i="11"/>
  <c r="B148" i="11"/>
  <c r="E147" i="11"/>
  <c r="C147" i="11"/>
  <c r="B147" i="11"/>
  <c r="E146" i="11"/>
  <c r="C146" i="11"/>
  <c r="B146" i="11"/>
  <c r="E145" i="11"/>
  <c r="C145" i="11"/>
  <c r="B145" i="11"/>
  <c r="E144" i="11"/>
  <c r="C144" i="11"/>
  <c r="B144" i="11"/>
  <c r="E143" i="11"/>
  <c r="C143" i="11"/>
  <c r="B143" i="11"/>
  <c r="E142" i="11"/>
  <c r="C142" i="11"/>
  <c r="B142" i="11"/>
  <c r="E141" i="11"/>
  <c r="C141" i="11"/>
  <c r="B141" i="11"/>
  <c r="E140" i="11"/>
  <c r="C140" i="11"/>
  <c r="B140" i="11"/>
  <c r="E139" i="11"/>
  <c r="C139" i="11"/>
  <c r="B139" i="11"/>
  <c r="E138" i="11"/>
  <c r="C138" i="11"/>
  <c r="B138" i="11"/>
  <c r="E137" i="11"/>
  <c r="C137" i="11"/>
  <c r="B137" i="11"/>
  <c r="E136" i="11"/>
  <c r="C136" i="11"/>
  <c r="B136" i="11"/>
  <c r="E135" i="11"/>
  <c r="C135" i="11"/>
  <c r="B135" i="11"/>
  <c r="E134" i="11"/>
  <c r="C134" i="11"/>
  <c r="B134" i="11"/>
  <c r="E133" i="11"/>
  <c r="C133" i="11"/>
  <c r="B133" i="11"/>
  <c r="E132" i="11"/>
  <c r="C132" i="11"/>
  <c r="B132" i="11"/>
  <c r="E131" i="11"/>
  <c r="C131" i="11"/>
  <c r="B131" i="11"/>
  <c r="E130" i="11"/>
  <c r="C130" i="11"/>
  <c r="B130" i="11"/>
  <c r="E129" i="11"/>
  <c r="C129" i="11"/>
  <c r="D129" i="11" s="1"/>
  <c r="B129" i="11"/>
  <c r="E128" i="11"/>
  <c r="C128" i="11"/>
  <c r="B128" i="11"/>
  <c r="E127" i="11"/>
  <c r="C127" i="11"/>
  <c r="B127" i="11"/>
  <c r="E126" i="11"/>
  <c r="C126" i="11"/>
  <c r="B126" i="11"/>
  <c r="E125" i="11"/>
  <c r="C125" i="11"/>
  <c r="B125" i="11"/>
  <c r="E124" i="11"/>
  <c r="C124" i="11"/>
  <c r="B124" i="11"/>
  <c r="E123" i="11"/>
  <c r="C123" i="11"/>
  <c r="B123" i="11"/>
  <c r="E122" i="11"/>
  <c r="C122" i="11"/>
  <c r="B122" i="11"/>
  <c r="E121" i="11"/>
  <c r="C121" i="11"/>
  <c r="B121" i="11"/>
  <c r="E120" i="11"/>
  <c r="C120" i="11"/>
  <c r="B120" i="11"/>
  <c r="E119" i="11"/>
  <c r="C119" i="11"/>
  <c r="B119" i="11"/>
  <c r="E118" i="11"/>
  <c r="C118" i="11"/>
  <c r="B118" i="11"/>
  <c r="E117" i="11"/>
  <c r="C117" i="11"/>
  <c r="B117" i="11"/>
  <c r="E116" i="11"/>
  <c r="C116" i="11"/>
  <c r="B116" i="11"/>
  <c r="E115" i="11"/>
  <c r="C115" i="11"/>
  <c r="B115" i="11"/>
  <c r="E114" i="11"/>
  <c r="C114" i="11"/>
  <c r="B114" i="11"/>
  <c r="E113" i="11"/>
  <c r="C113" i="11"/>
  <c r="B113" i="11"/>
  <c r="E112" i="11"/>
  <c r="C112" i="11"/>
  <c r="B112" i="11"/>
  <c r="E111" i="11"/>
  <c r="C111" i="11"/>
  <c r="B111" i="11"/>
  <c r="E110" i="11"/>
  <c r="C110" i="11"/>
  <c r="B110" i="11"/>
  <c r="E109" i="11"/>
  <c r="C109" i="11"/>
  <c r="B109" i="11"/>
  <c r="C108" i="11"/>
  <c r="B108" i="11"/>
  <c r="C107" i="11"/>
  <c r="B107" i="11"/>
  <c r="C106" i="11"/>
  <c r="B106" i="11"/>
  <c r="C105" i="11"/>
  <c r="B105" i="11"/>
  <c r="C104" i="11"/>
  <c r="B104" i="11"/>
  <c r="C103" i="11"/>
  <c r="B103" i="11"/>
  <c r="C102" i="11"/>
  <c r="B102" i="11"/>
  <c r="C101" i="11"/>
  <c r="B101" i="11"/>
  <c r="C100" i="11"/>
  <c r="B100" i="11"/>
  <c r="C99" i="11"/>
  <c r="B99" i="11"/>
  <c r="C98" i="11"/>
  <c r="B98" i="11"/>
  <c r="C97" i="11"/>
  <c r="B97" i="11"/>
  <c r="C96" i="11"/>
  <c r="B96" i="11"/>
  <c r="C95" i="11"/>
  <c r="B95" i="11"/>
  <c r="C94" i="11"/>
  <c r="B94" i="11"/>
  <c r="C93" i="11"/>
  <c r="B93" i="11"/>
  <c r="C92" i="11"/>
  <c r="B92" i="11"/>
  <c r="C91" i="11"/>
  <c r="B91" i="11"/>
  <c r="C90" i="11"/>
  <c r="B90" i="11"/>
  <c r="C89" i="11"/>
  <c r="B89" i="11"/>
  <c r="C88" i="11"/>
  <c r="B88" i="11"/>
  <c r="C87" i="11"/>
  <c r="B87" i="11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D79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3" i="11"/>
  <c r="B73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B48" i="11"/>
  <c r="C47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AC142" i="4" l="1"/>
  <c r="AC141" i="4"/>
  <c r="Y141" i="4" s="1"/>
  <c r="AC140" i="4"/>
  <c r="AC139" i="4"/>
  <c r="Y139" i="4" s="1"/>
  <c r="AC138" i="4"/>
  <c r="AC137" i="4"/>
  <c r="Y137" i="4" s="1"/>
  <c r="AC136" i="4"/>
  <c r="AC135" i="4"/>
  <c r="Y135" i="4" s="1"/>
  <c r="AC134" i="4"/>
  <c r="AC133" i="4"/>
  <c r="Y133" i="4" s="1"/>
  <c r="AC132" i="4"/>
  <c r="AC131" i="4"/>
  <c r="Y131" i="4" s="1"/>
  <c r="AC130" i="4"/>
  <c r="AC129" i="4"/>
  <c r="Y129" i="4" s="1"/>
  <c r="AC128" i="4"/>
  <c r="AC127" i="4"/>
  <c r="Y127" i="4" s="1"/>
  <c r="AC126" i="4"/>
  <c r="AC125" i="4"/>
  <c r="Y125" i="4" s="1"/>
  <c r="AC124" i="4"/>
  <c r="AC123" i="4"/>
  <c r="Y123" i="4" s="1"/>
  <c r="AC122" i="4"/>
  <c r="AC121" i="4"/>
  <c r="Y121" i="4" s="1"/>
  <c r="AC120" i="4"/>
  <c r="AC119" i="4"/>
  <c r="Y119" i="4" s="1"/>
  <c r="AC118" i="4"/>
  <c r="AC117" i="4"/>
  <c r="Y117" i="4" s="1"/>
  <c r="AC116" i="4"/>
  <c r="AC115" i="4"/>
  <c r="Y115" i="4" s="1"/>
  <c r="AC114" i="4"/>
  <c r="AC113" i="4"/>
  <c r="Y113" i="4" s="1"/>
  <c r="AC112" i="4"/>
  <c r="AC111" i="4"/>
  <c r="Y111" i="4" s="1"/>
  <c r="AC110" i="4"/>
  <c r="AC109" i="4"/>
  <c r="Y109" i="4" s="1"/>
  <c r="AC108" i="4"/>
  <c r="AC107" i="4"/>
  <c r="Y107" i="4" s="1"/>
  <c r="AC106" i="4"/>
  <c r="AC105" i="4"/>
  <c r="Y105" i="4" s="1"/>
  <c r="AC104" i="4"/>
  <c r="AC103" i="4"/>
  <c r="Y103" i="4" s="1"/>
  <c r="AC102" i="4"/>
  <c r="AC101" i="4"/>
  <c r="Y101" i="4" s="1"/>
  <c r="AC100" i="4"/>
  <c r="AC99" i="4"/>
  <c r="Y99" i="4" s="1"/>
  <c r="AC98" i="4"/>
  <c r="AC97" i="4"/>
  <c r="Y97" i="4" s="1"/>
  <c r="AC96" i="4"/>
  <c r="AC95" i="4"/>
  <c r="Y95" i="4" s="1"/>
  <c r="AC94" i="4"/>
  <c r="AC93" i="4"/>
  <c r="Y93" i="4" s="1"/>
  <c r="AC92" i="4"/>
  <c r="AC91" i="4"/>
  <c r="Y91" i="4" s="1"/>
  <c r="AC90" i="4"/>
  <c r="AC89" i="4"/>
  <c r="Y89" i="4" s="1"/>
  <c r="AC88" i="4"/>
  <c r="AC87" i="4"/>
  <c r="Y87" i="4" s="1"/>
  <c r="AC86" i="4"/>
  <c r="AC85" i="4"/>
  <c r="Y85" i="4" s="1"/>
  <c r="AC84" i="4"/>
  <c r="AC83" i="4"/>
  <c r="Y83" i="4" s="1"/>
  <c r="AC82" i="4"/>
  <c r="AC81" i="4"/>
  <c r="Y81" i="4" s="1"/>
  <c r="AC80" i="4"/>
  <c r="AC79" i="4"/>
  <c r="Y79" i="4" s="1"/>
  <c r="AC78" i="4"/>
  <c r="AC77" i="4"/>
  <c r="Y77" i="4" s="1"/>
  <c r="AC76" i="4"/>
  <c r="AC75" i="4"/>
  <c r="Y75" i="4" s="1"/>
  <c r="AC74" i="4"/>
  <c r="AC73" i="4"/>
  <c r="Y73" i="4" s="1"/>
  <c r="AC72" i="4"/>
  <c r="AC71" i="4"/>
  <c r="Y71" i="4" s="1"/>
  <c r="AC70" i="4"/>
  <c r="AC69" i="4"/>
  <c r="Y69" i="4" s="1"/>
  <c r="AC68" i="4"/>
  <c r="AC67" i="4"/>
  <c r="Y67" i="4" s="1"/>
  <c r="AC66" i="4"/>
  <c r="AC65" i="4"/>
  <c r="Y65" i="4" s="1"/>
  <c r="AC64" i="4"/>
  <c r="AC63" i="4"/>
  <c r="Y63" i="4" s="1"/>
  <c r="AC62" i="4"/>
  <c r="AC61" i="4"/>
  <c r="Y61" i="4" s="1"/>
  <c r="AC60" i="4"/>
  <c r="AC59" i="4"/>
  <c r="Y59" i="4" s="1"/>
  <c r="AC58" i="4"/>
  <c r="AC57" i="4"/>
  <c r="Y57" i="4" s="1"/>
  <c r="AC56" i="4"/>
  <c r="AC55" i="4"/>
  <c r="Y55" i="4" s="1"/>
  <c r="AC54" i="4"/>
  <c r="AC53" i="4"/>
  <c r="Y53" i="4" s="1"/>
  <c r="AC52" i="4"/>
  <c r="AC51" i="4"/>
  <c r="Y51" i="4" s="1"/>
  <c r="AC50" i="4"/>
  <c r="AC49" i="4"/>
  <c r="Y49" i="4" s="1"/>
  <c r="AC48" i="4"/>
  <c r="AC47" i="4"/>
  <c r="Y47" i="4" s="1"/>
  <c r="AC46" i="4"/>
  <c r="AC45" i="4"/>
  <c r="Y45" i="4" s="1"/>
  <c r="AC44" i="4"/>
  <c r="AC43" i="4"/>
  <c r="Y43" i="4" s="1"/>
  <c r="AC42" i="4"/>
  <c r="AC41" i="4"/>
  <c r="Y41" i="4" s="1"/>
  <c r="AC40" i="4"/>
  <c r="AC39" i="4"/>
  <c r="Y39" i="4" s="1"/>
  <c r="AC38" i="4"/>
  <c r="AC37" i="4"/>
  <c r="Y37" i="4" s="1"/>
  <c r="AC36" i="4"/>
  <c r="AC35" i="4"/>
  <c r="Y35" i="4" s="1"/>
  <c r="AC34" i="4"/>
  <c r="AC33" i="4"/>
  <c r="Y33" i="4" s="1"/>
  <c r="AC32" i="4"/>
  <c r="AC31" i="4"/>
  <c r="Y31" i="4" s="1"/>
  <c r="AC30" i="4"/>
  <c r="AC29" i="4"/>
  <c r="Y29" i="4" s="1"/>
  <c r="AC28" i="4"/>
  <c r="AC27" i="4"/>
  <c r="Y27" i="4" s="1"/>
  <c r="AC26" i="4"/>
  <c r="AC25" i="4"/>
  <c r="Y25" i="4" s="1"/>
  <c r="AC24" i="4"/>
  <c r="AC23" i="4"/>
  <c r="Y23" i="4" s="1"/>
  <c r="AC22" i="4"/>
  <c r="AC21" i="4"/>
  <c r="Y21" i="4" s="1"/>
  <c r="AC20" i="4"/>
  <c r="AC19" i="4"/>
  <c r="Y19" i="4" s="1"/>
  <c r="AC18" i="4"/>
  <c r="AC17" i="4"/>
  <c r="Y17" i="4" s="1"/>
  <c r="AC16" i="4"/>
  <c r="AC15" i="4"/>
  <c r="Y15" i="4" s="1"/>
  <c r="AC14" i="4"/>
  <c r="AC13" i="4"/>
  <c r="Y13" i="4" s="1"/>
  <c r="AC12" i="4"/>
  <c r="AC11" i="4"/>
  <c r="Y11" i="4" s="1"/>
  <c r="AC10" i="4"/>
  <c r="AC9" i="4"/>
  <c r="Y9" i="4" s="1"/>
  <c r="AC8" i="4"/>
  <c r="AC7" i="4"/>
  <c r="Y7" i="4" s="1"/>
  <c r="AC6" i="4"/>
  <c r="AC5" i="4"/>
  <c r="Y5" i="4" s="1"/>
  <c r="AC4" i="4"/>
  <c r="AC3" i="4"/>
  <c r="Y3" i="4" s="1"/>
  <c r="AC2" i="4"/>
  <c r="X142" i="4"/>
  <c r="W142" i="4"/>
  <c r="X141" i="4"/>
  <c r="W141" i="4"/>
  <c r="X140" i="4"/>
  <c r="W140" i="4"/>
  <c r="X139" i="4"/>
  <c r="W139" i="4"/>
  <c r="X138" i="4"/>
  <c r="W138" i="4"/>
  <c r="X137" i="4"/>
  <c r="W137" i="4"/>
  <c r="X136" i="4"/>
  <c r="W136" i="4"/>
  <c r="X135" i="4"/>
  <c r="W135" i="4"/>
  <c r="X134" i="4"/>
  <c r="W134" i="4"/>
  <c r="X133" i="4"/>
  <c r="W133" i="4"/>
  <c r="X132" i="4"/>
  <c r="W132" i="4"/>
  <c r="X131" i="4"/>
  <c r="W131" i="4"/>
  <c r="X130" i="4"/>
  <c r="W130" i="4"/>
  <c r="X129" i="4"/>
  <c r="W129" i="4"/>
  <c r="X128" i="4"/>
  <c r="W128" i="4"/>
  <c r="X127" i="4"/>
  <c r="W127" i="4"/>
  <c r="X126" i="4"/>
  <c r="W126" i="4"/>
  <c r="X125" i="4"/>
  <c r="W125" i="4"/>
  <c r="X124" i="4"/>
  <c r="W124" i="4"/>
  <c r="X123" i="4"/>
  <c r="W123" i="4"/>
  <c r="X122" i="4"/>
  <c r="W122" i="4"/>
  <c r="X121" i="4"/>
  <c r="W121" i="4"/>
  <c r="X120" i="4"/>
  <c r="W120" i="4"/>
  <c r="X119" i="4"/>
  <c r="W119" i="4"/>
  <c r="X118" i="4"/>
  <c r="W118" i="4"/>
  <c r="X117" i="4"/>
  <c r="W117" i="4"/>
  <c r="X116" i="4"/>
  <c r="W116" i="4"/>
  <c r="X115" i="4"/>
  <c r="W115" i="4"/>
  <c r="X114" i="4"/>
  <c r="W114" i="4"/>
  <c r="X113" i="4"/>
  <c r="W113" i="4"/>
  <c r="X112" i="4"/>
  <c r="W112" i="4"/>
  <c r="X111" i="4"/>
  <c r="W111" i="4"/>
  <c r="X110" i="4"/>
  <c r="W110" i="4"/>
  <c r="X109" i="4"/>
  <c r="W109" i="4"/>
  <c r="X108" i="4"/>
  <c r="W108" i="4"/>
  <c r="X107" i="4"/>
  <c r="W107" i="4"/>
  <c r="X106" i="4"/>
  <c r="W106" i="4"/>
  <c r="X105" i="4"/>
  <c r="W105" i="4"/>
  <c r="X104" i="4"/>
  <c r="W104" i="4"/>
  <c r="X103" i="4"/>
  <c r="W103" i="4"/>
  <c r="X102" i="4"/>
  <c r="W102" i="4"/>
  <c r="X101" i="4"/>
  <c r="W101" i="4"/>
  <c r="X100" i="4"/>
  <c r="W100" i="4"/>
  <c r="X99" i="4"/>
  <c r="W99" i="4"/>
  <c r="X98" i="4"/>
  <c r="W98" i="4"/>
  <c r="X97" i="4"/>
  <c r="W97" i="4"/>
  <c r="X96" i="4"/>
  <c r="W96" i="4"/>
  <c r="X95" i="4"/>
  <c r="W95" i="4"/>
  <c r="X94" i="4"/>
  <c r="W94" i="4"/>
  <c r="X93" i="4"/>
  <c r="W93" i="4"/>
  <c r="X92" i="4"/>
  <c r="W92" i="4"/>
  <c r="X91" i="4"/>
  <c r="W91" i="4"/>
  <c r="X90" i="4"/>
  <c r="W90" i="4"/>
  <c r="X89" i="4"/>
  <c r="W89" i="4"/>
  <c r="X88" i="4"/>
  <c r="W88" i="4"/>
  <c r="X87" i="4"/>
  <c r="W87" i="4"/>
  <c r="X86" i="4"/>
  <c r="W86" i="4"/>
  <c r="X85" i="4"/>
  <c r="W85" i="4"/>
  <c r="X84" i="4"/>
  <c r="W84" i="4"/>
  <c r="X83" i="4"/>
  <c r="W83" i="4"/>
  <c r="X82" i="4"/>
  <c r="W82" i="4"/>
  <c r="X81" i="4"/>
  <c r="W81" i="4"/>
  <c r="X80" i="4"/>
  <c r="W80" i="4"/>
  <c r="X79" i="4"/>
  <c r="W79" i="4"/>
  <c r="X78" i="4"/>
  <c r="W78" i="4"/>
  <c r="X77" i="4"/>
  <c r="W77" i="4"/>
  <c r="X76" i="4"/>
  <c r="W76" i="4"/>
  <c r="X75" i="4"/>
  <c r="W75" i="4"/>
  <c r="X74" i="4"/>
  <c r="W74" i="4"/>
  <c r="X73" i="4"/>
  <c r="W73" i="4"/>
  <c r="X72" i="4"/>
  <c r="W72" i="4"/>
  <c r="X71" i="4"/>
  <c r="W71" i="4"/>
  <c r="X70" i="4"/>
  <c r="W70" i="4"/>
  <c r="X69" i="4"/>
  <c r="W69" i="4"/>
  <c r="X68" i="4"/>
  <c r="W68" i="4"/>
  <c r="X67" i="4"/>
  <c r="W67" i="4"/>
  <c r="X66" i="4"/>
  <c r="W66" i="4"/>
  <c r="X65" i="4"/>
  <c r="W65" i="4"/>
  <c r="X64" i="4"/>
  <c r="W64" i="4"/>
  <c r="X63" i="4"/>
  <c r="W63" i="4"/>
  <c r="X62" i="4"/>
  <c r="W62" i="4"/>
  <c r="X61" i="4"/>
  <c r="W61" i="4"/>
  <c r="X60" i="4"/>
  <c r="W60" i="4"/>
  <c r="X59" i="4"/>
  <c r="W59" i="4"/>
  <c r="X58" i="4"/>
  <c r="W58" i="4"/>
  <c r="X57" i="4"/>
  <c r="W57" i="4"/>
  <c r="X56" i="4"/>
  <c r="W56" i="4"/>
  <c r="X55" i="4"/>
  <c r="W55" i="4"/>
  <c r="X54" i="4"/>
  <c r="W54" i="4"/>
  <c r="X53" i="4"/>
  <c r="W53" i="4"/>
  <c r="X52" i="4"/>
  <c r="W52" i="4"/>
  <c r="X51" i="4"/>
  <c r="W51" i="4"/>
  <c r="X50" i="4"/>
  <c r="W50" i="4"/>
  <c r="X49" i="4"/>
  <c r="W49" i="4"/>
  <c r="X48" i="4"/>
  <c r="W48" i="4"/>
  <c r="X47" i="4"/>
  <c r="W47" i="4"/>
  <c r="X46" i="4"/>
  <c r="W46" i="4"/>
  <c r="X45" i="4"/>
  <c r="W45" i="4"/>
  <c r="X44" i="4"/>
  <c r="W44" i="4"/>
  <c r="X43" i="4"/>
  <c r="W43" i="4"/>
  <c r="X42" i="4"/>
  <c r="W42" i="4"/>
  <c r="X41" i="4"/>
  <c r="W41" i="4"/>
  <c r="X40" i="4"/>
  <c r="W40" i="4"/>
  <c r="X39" i="4"/>
  <c r="W39" i="4"/>
  <c r="X38" i="4"/>
  <c r="W38" i="4"/>
  <c r="X37" i="4"/>
  <c r="W37" i="4"/>
  <c r="X36" i="4"/>
  <c r="W36" i="4"/>
  <c r="X35" i="4"/>
  <c r="W35" i="4"/>
  <c r="X34" i="4"/>
  <c r="W34" i="4"/>
  <c r="X33" i="4"/>
  <c r="W33" i="4"/>
  <c r="X32" i="4"/>
  <c r="W32" i="4"/>
  <c r="X31" i="4"/>
  <c r="W31" i="4"/>
  <c r="X30" i="4"/>
  <c r="W30" i="4"/>
  <c r="X29" i="4"/>
  <c r="W29" i="4"/>
  <c r="X28" i="4"/>
  <c r="W28" i="4"/>
  <c r="X27" i="4"/>
  <c r="W27" i="4"/>
  <c r="X26" i="4"/>
  <c r="W26" i="4"/>
  <c r="X25" i="4"/>
  <c r="W25" i="4"/>
  <c r="X24" i="4"/>
  <c r="W24" i="4"/>
  <c r="X23" i="4"/>
  <c r="W23" i="4"/>
  <c r="X22" i="4"/>
  <c r="W22" i="4"/>
  <c r="X21" i="4"/>
  <c r="W21" i="4"/>
  <c r="X20" i="4"/>
  <c r="W20" i="4"/>
  <c r="X19" i="4"/>
  <c r="W19" i="4"/>
  <c r="X18" i="4"/>
  <c r="W18" i="4"/>
  <c r="X17" i="4"/>
  <c r="W17" i="4"/>
  <c r="X16" i="4"/>
  <c r="W16" i="4"/>
  <c r="X15" i="4"/>
  <c r="W15" i="4"/>
  <c r="X14" i="4"/>
  <c r="W14" i="4"/>
  <c r="X13" i="4"/>
  <c r="W13" i="4"/>
  <c r="X12" i="4"/>
  <c r="W12" i="4"/>
  <c r="X11" i="4"/>
  <c r="W11" i="4"/>
  <c r="X10" i="4"/>
  <c r="W10" i="4"/>
  <c r="X9" i="4"/>
  <c r="W9" i="4"/>
  <c r="X8" i="4"/>
  <c r="W8" i="4"/>
  <c r="X7" i="4"/>
  <c r="W7" i="4"/>
  <c r="X6" i="4"/>
  <c r="W6" i="4"/>
  <c r="X5" i="4"/>
  <c r="W5" i="4"/>
  <c r="X4" i="4"/>
  <c r="W4" i="4"/>
  <c r="X3" i="4"/>
  <c r="W3" i="4"/>
  <c r="X2" i="4"/>
  <c r="W2" i="4"/>
  <c r="Z142" i="4"/>
  <c r="Y142" i="4"/>
  <c r="Z141" i="4"/>
  <c r="Z140" i="4"/>
  <c r="Y140" i="4"/>
  <c r="Z139" i="4"/>
  <c r="Z138" i="4"/>
  <c r="Y138" i="4"/>
  <c r="Z137" i="4"/>
  <c r="Z136" i="4"/>
  <c r="Y136" i="4"/>
  <c r="Z135" i="4"/>
  <c r="Z134" i="4"/>
  <c r="Y134" i="4"/>
  <c r="Z133" i="4"/>
  <c r="Z132" i="4"/>
  <c r="Y132" i="4"/>
  <c r="Z131" i="4"/>
  <c r="Z130" i="4"/>
  <c r="Y130" i="4"/>
  <c r="Z129" i="4"/>
  <c r="Z128" i="4"/>
  <c r="Y128" i="4"/>
  <c r="Z127" i="4"/>
  <c r="Z126" i="4"/>
  <c r="Y126" i="4"/>
  <c r="Z125" i="4"/>
  <c r="Z124" i="4"/>
  <c r="Y124" i="4"/>
  <c r="Z123" i="4"/>
  <c r="Z122" i="4"/>
  <c r="Y122" i="4"/>
  <c r="Z121" i="4"/>
  <c r="Z120" i="4"/>
  <c r="Y120" i="4"/>
  <c r="Z119" i="4"/>
  <c r="Z118" i="4"/>
  <c r="Y118" i="4"/>
  <c r="Z117" i="4"/>
  <c r="Z116" i="4"/>
  <c r="Y116" i="4"/>
  <c r="Z115" i="4"/>
  <c r="Z114" i="4"/>
  <c r="Y114" i="4"/>
  <c r="Z113" i="4"/>
  <c r="Z112" i="4"/>
  <c r="Y112" i="4"/>
  <c r="Z111" i="4"/>
  <c r="Z110" i="4"/>
  <c r="Y110" i="4"/>
  <c r="Z109" i="4"/>
  <c r="Z108" i="4"/>
  <c r="Y108" i="4"/>
  <c r="Z107" i="4"/>
  <c r="Z106" i="4"/>
  <c r="Y106" i="4"/>
  <c r="Z105" i="4"/>
  <c r="Z104" i="4"/>
  <c r="Y104" i="4"/>
  <c r="Z103" i="4"/>
  <c r="Z102" i="4"/>
  <c r="Y102" i="4"/>
  <c r="Z101" i="4"/>
  <c r="Z100" i="4"/>
  <c r="Y100" i="4"/>
  <c r="Z99" i="4"/>
  <c r="Z98" i="4"/>
  <c r="Y98" i="4"/>
  <c r="Z97" i="4"/>
  <c r="Z96" i="4"/>
  <c r="Y96" i="4"/>
  <c r="Z95" i="4"/>
  <c r="Z94" i="4"/>
  <c r="Y94" i="4"/>
  <c r="Z93" i="4"/>
  <c r="Z92" i="4"/>
  <c r="Y92" i="4"/>
  <c r="Z91" i="4"/>
  <c r="Z90" i="4"/>
  <c r="Y90" i="4"/>
  <c r="Z89" i="4"/>
  <c r="Z88" i="4"/>
  <c r="Y88" i="4"/>
  <c r="Z87" i="4"/>
  <c r="Z86" i="4"/>
  <c r="Y86" i="4"/>
  <c r="Z85" i="4"/>
  <c r="Z84" i="4"/>
  <c r="Y84" i="4"/>
  <c r="Z83" i="4"/>
  <c r="Z82" i="4"/>
  <c r="Y82" i="4"/>
  <c r="Z81" i="4"/>
  <c r="Z80" i="4"/>
  <c r="Y80" i="4"/>
  <c r="Z79" i="4"/>
  <c r="Z78" i="4"/>
  <c r="Y78" i="4"/>
  <c r="Z77" i="4"/>
  <c r="Z76" i="4"/>
  <c r="Y76" i="4"/>
  <c r="Z75" i="4"/>
  <c r="Z74" i="4"/>
  <c r="Y74" i="4"/>
  <c r="Z73" i="4"/>
  <c r="Z72" i="4"/>
  <c r="Y72" i="4"/>
  <c r="Z71" i="4"/>
  <c r="Z70" i="4"/>
  <c r="Y70" i="4"/>
  <c r="Z69" i="4"/>
  <c r="Z68" i="4"/>
  <c r="Y68" i="4"/>
  <c r="Z67" i="4"/>
  <c r="Z66" i="4"/>
  <c r="Y66" i="4"/>
  <c r="Z65" i="4"/>
  <c r="Z64" i="4"/>
  <c r="Y64" i="4"/>
  <c r="Z63" i="4"/>
  <c r="Z62" i="4"/>
  <c r="Y62" i="4"/>
  <c r="Z61" i="4"/>
  <c r="Z60" i="4"/>
  <c r="Y60" i="4"/>
  <c r="Z59" i="4"/>
  <c r="Z58" i="4"/>
  <c r="Y58" i="4"/>
  <c r="Z57" i="4"/>
  <c r="Z56" i="4"/>
  <c r="Y56" i="4"/>
  <c r="Z55" i="4"/>
  <c r="Z54" i="4"/>
  <c r="Y54" i="4"/>
  <c r="Z53" i="4"/>
  <c r="Z52" i="4"/>
  <c r="Y52" i="4"/>
  <c r="Z51" i="4"/>
  <c r="Z50" i="4"/>
  <c r="Y50" i="4"/>
  <c r="Z49" i="4"/>
  <c r="Z48" i="4"/>
  <c r="Y48" i="4"/>
  <c r="Z47" i="4"/>
  <c r="Z46" i="4"/>
  <c r="Y46" i="4"/>
  <c r="Z45" i="4"/>
  <c r="Z44" i="4"/>
  <c r="Y44" i="4"/>
  <c r="Z43" i="4"/>
  <c r="Z42" i="4"/>
  <c r="Y42" i="4"/>
  <c r="Z41" i="4"/>
  <c r="Z40" i="4"/>
  <c r="Y40" i="4"/>
  <c r="Z39" i="4"/>
  <c r="Z38" i="4"/>
  <c r="Y38" i="4"/>
  <c r="Z37" i="4"/>
  <c r="Z36" i="4"/>
  <c r="Y36" i="4"/>
  <c r="Z35" i="4"/>
  <c r="Z34" i="4"/>
  <c r="Y34" i="4"/>
  <c r="Z33" i="4"/>
  <c r="Z32" i="4"/>
  <c r="Y32" i="4"/>
  <c r="Z31" i="4"/>
  <c r="Z30" i="4"/>
  <c r="Y30" i="4"/>
  <c r="Z29" i="4"/>
  <c r="Z28" i="4"/>
  <c r="Y28" i="4"/>
  <c r="Z27" i="4"/>
  <c r="Z26" i="4"/>
  <c r="Y26" i="4"/>
  <c r="Z25" i="4"/>
  <c r="Z24" i="4"/>
  <c r="Y24" i="4"/>
  <c r="Z23" i="4"/>
  <c r="Z22" i="4"/>
  <c r="Y22" i="4"/>
  <c r="Z21" i="4"/>
  <c r="Z20" i="4"/>
  <c r="Y20" i="4"/>
  <c r="Z19" i="4"/>
  <c r="Z18" i="4"/>
  <c r="Y18" i="4"/>
  <c r="Z17" i="4"/>
  <c r="Z16" i="4"/>
  <c r="Y16" i="4"/>
  <c r="Z15" i="4"/>
  <c r="Z14" i="4"/>
  <c r="Y14" i="4"/>
  <c r="Z13" i="4"/>
  <c r="Z12" i="4"/>
  <c r="Y12" i="4"/>
  <c r="Z11" i="4"/>
  <c r="Z10" i="4"/>
  <c r="Y10" i="4"/>
  <c r="Z9" i="4"/>
  <c r="Z8" i="4"/>
  <c r="Y8" i="4"/>
  <c r="Z7" i="4"/>
  <c r="Z6" i="4"/>
  <c r="Y6" i="4"/>
  <c r="Z5" i="4"/>
  <c r="Z4" i="4"/>
  <c r="Y4" i="4"/>
  <c r="Z3" i="4"/>
  <c r="Z2" i="4"/>
  <c r="Y2" i="4"/>
  <c r="AA66" i="4"/>
  <c r="AB3" i="4" l="1"/>
  <c r="AB5" i="4"/>
  <c r="AB7" i="4"/>
  <c r="AB9" i="4"/>
  <c r="AB11" i="4"/>
  <c r="AB13" i="4"/>
  <c r="AB15" i="4"/>
  <c r="AB17" i="4"/>
  <c r="AB19" i="4"/>
  <c r="AB21" i="4"/>
  <c r="AB23" i="4"/>
  <c r="AB25" i="4"/>
  <c r="AB27" i="4"/>
  <c r="AB29" i="4"/>
  <c r="AB31" i="4"/>
  <c r="AB33" i="4"/>
  <c r="AB2" i="4"/>
  <c r="AB4" i="4"/>
  <c r="AB6" i="4"/>
  <c r="AB8" i="4"/>
  <c r="AB10" i="4"/>
  <c r="AB12" i="4"/>
  <c r="AB14" i="4"/>
  <c r="AB16" i="4"/>
  <c r="AB18" i="4"/>
  <c r="AB20" i="4"/>
  <c r="AB22" i="4"/>
  <c r="AB24" i="4"/>
  <c r="AB26" i="4"/>
  <c r="AB28" i="4"/>
  <c r="AB30" i="4"/>
  <c r="AB32" i="4"/>
  <c r="AB34" i="4"/>
  <c r="AB35" i="4"/>
  <c r="AB36" i="4"/>
  <c r="AB38" i="4"/>
  <c r="AB40" i="4"/>
  <c r="AB42" i="4"/>
  <c r="AB44" i="4"/>
  <c r="AB46" i="4"/>
  <c r="AB48" i="4"/>
  <c r="AB50" i="4"/>
  <c r="AB52" i="4"/>
  <c r="AB66" i="4"/>
  <c r="AB99" i="4"/>
  <c r="AB97" i="4"/>
  <c r="AB95" i="4"/>
  <c r="AB93" i="4"/>
  <c r="AB91" i="4"/>
  <c r="AB89" i="4"/>
  <c r="AB87" i="4"/>
  <c r="AB85" i="4"/>
  <c r="AB83" i="4"/>
  <c r="AB81" i="4"/>
  <c r="AB79" i="4"/>
  <c r="AB77" i="4"/>
  <c r="AB75" i="4"/>
  <c r="AB73" i="4"/>
  <c r="AB71" i="4"/>
  <c r="AB69" i="4"/>
  <c r="AB67" i="4"/>
  <c r="AB98" i="4"/>
  <c r="AB96" i="4"/>
  <c r="AB94" i="4"/>
  <c r="AB92" i="4"/>
  <c r="AB90" i="4"/>
  <c r="AB88" i="4"/>
  <c r="AB86" i="4"/>
  <c r="AB84" i="4"/>
  <c r="AB82" i="4"/>
  <c r="AB80" i="4"/>
  <c r="AB78" i="4"/>
  <c r="AB76" i="4"/>
  <c r="AB74" i="4"/>
  <c r="AB72" i="4"/>
  <c r="AB70" i="4"/>
  <c r="AB68" i="4"/>
  <c r="AB37" i="4"/>
  <c r="AB39" i="4"/>
  <c r="AB41" i="4"/>
  <c r="AB43" i="4"/>
  <c r="AB45" i="4"/>
  <c r="AB47" i="4"/>
  <c r="AB49" i="4"/>
  <c r="AB51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</calcChain>
</file>

<file path=xl/sharedStrings.xml><?xml version="1.0" encoding="utf-8"?>
<sst xmlns="http://schemas.openxmlformats.org/spreadsheetml/2006/main" count="100" uniqueCount="63">
  <si>
    <t>Sample1</t>
  </si>
  <si>
    <t>Sample2</t>
  </si>
  <si>
    <t>Variance</t>
  </si>
  <si>
    <t>df</t>
  </si>
  <si>
    <t>Mean 1</t>
  </si>
  <si>
    <t>Mean 2</t>
  </si>
  <si>
    <t>Standard Deviation</t>
  </si>
  <si>
    <t>Sample Size</t>
  </si>
  <si>
    <t>Alpha</t>
  </si>
  <si>
    <t>Directionality</t>
  </si>
  <si>
    <t>Baseline</t>
  </si>
  <si>
    <t>Control</t>
  </si>
  <si>
    <t>Treatment</t>
  </si>
  <si>
    <t>Power</t>
  </si>
  <si>
    <t>Control Mean</t>
  </si>
  <si>
    <t>Treatment Mean</t>
  </si>
  <si>
    <r>
      <t>µ</t>
    </r>
    <r>
      <rPr>
        <vertAlign val="subscript"/>
        <sz val="12"/>
        <rFont val="Calibri"/>
        <family val="2"/>
      </rPr>
      <t>2</t>
    </r>
    <r>
      <rPr>
        <sz val="12"/>
        <rFont val="Calibri"/>
        <family val="2"/>
      </rPr>
      <t xml:space="preserve"> &gt; µ</t>
    </r>
    <r>
      <rPr>
        <vertAlign val="subscript"/>
        <sz val="12"/>
        <rFont val="Calibri"/>
        <family val="2"/>
      </rPr>
      <t>1</t>
    </r>
  </si>
  <si>
    <t>(Directional)</t>
  </si>
  <si>
    <r>
      <t>µ</t>
    </r>
    <r>
      <rPr>
        <vertAlign val="subscript"/>
        <sz val="12"/>
        <rFont val="Calibri"/>
        <family val="2"/>
      </rPr>
      <t>2</t>
    </r>
    <r>
      <rPr>
        <sz val="12"/>
        <rFont val="Calibri"/>
        <family val="2"/>
      </rPr>
      <t xml:space="preserve"> &lt;&gt; µ</t>
    </r>
    <r>
      <rPr>
        <vertAlign val="subscript"/>
        <sz val="12"/>
        <rFont val="Calibri"/>
        <family val="2"/>
      </rPr>
      <t>1</t>
    </r>
  </si>
  <si>
    <t>(Nondirectional)</t>
  </si>
  <si>
    <t>T.DIST()</t>
  </si>
  <si>
    <t>T.DIST.RT()</t>
  </si>
  <si>
    <t>T.DIST.2T()</t>
  </si>
  <si>
    <t>t Test Functions</t>
  </si>
  <si>
    <t>Arguments</t>
  </si>
  <si>
    <t>Function Returns</t>
  </si>
  <si>
    <t>t</t>
  </si>
  <si>
    <r>
      <t xml:space="preserve">Area under curve to the </t>
    </r>
    <r>
      <rPr>
        <i/>
        <sz val="11"/>
        <color theme="1"/>
        <rFont val="Calibri"/>
        <family val="2"/>
        <scheme val="minor"/>
      </rPr>
      <t>left</t>
    </r>
    <r>
      <rPr>
        <sz val="11"/>
        <color theme="1"/>
        <rFont val="Calibri"/>
        <family val="2"/>
        <scheme val="minor"/>
      </rPr>
      <t xml:space="preserve"> of the t value</t>
    </r>
  </si>
  <si>
    <r>
      <t xml:space="preserve">Area under curve to the </t>
    </r>
    <r>
      <rPr>
        <i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of the t value</t>
    </r>
  </si>
  <si>
    <t>Area under curve to the left of the negative t value</t>
  </si>
  <si>
    <t>plus</t>
  </si>
  <si>
    <t>Area under curve to the right of the positive t value</t>
  </si>
  <si>
    <t>X Axis labels</t>
  </si>
  <si>
    <t>Relative Frequency, Null</t>
  </si>
  <si>
    <t>Standard Deviation Locations, Null</t>
  </si>
  <si>
    <t>Relative Frequency, Sample</t>
  </si>
  <si>
    <t>Mean, Sample</t>
  </si>
  <si>
    <t>Observed Standard Error of the Difference</t>
  </si>
  <si>
    <t>Hypothesized mean difference</t>
  </si>
  <si>
    <t>Observed mean difference</t>
  </si>
  <si>
    <t>Example: =T.DIST.RT(1.7,20) = 0.05</t>
  </si>
  <si>
    <t>Example: =T.DIST(1.7,20,TRUE) = 0.95</t>
  </si>
  <si>
    <t>Example: =T.DIST.2T(1.7,20) = 0.1</t>
  </si>
  <si>
    <t>=T.INV(0.975,20)</t>
  </si>
  <si>
    <t>=T.DIST.2T(H26,20)</t>
  </si>
  <si>
    <t>t-Test: Paired Two Sample for Means</t>
  </si>
  <si>
    <t>Mean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</si>
  <si>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</si>
  <si>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</si>
  <si>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</si>
  <si>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</si>
  <si>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</si>
  <si>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</si>
  <si>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</si>
  <si>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</si>
  <si>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</si>
  <si>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</si>
  <si>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Variance(Sample1) / Count(Sample1)</t>
  </si>
  <si>
    <t>Variance(Sample2) / Count(Sample2)</t>
  </si>
  <si>
    <t>2*Correlation*StdDev/Count</t>
  </si>
  <si>
    <t>Sqrt(23.84+42.82-17.41)</t>
  </si>
  <si>
    <t>t ratio</t>
  </si>
  <si>
    <t>Sqrt(23.84+42.82)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</si>
</sst>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;;;"/>
    <numFmt numFmtId="165" formatCode="0.00000"/>
    <numFmt numFmtId="168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vertAlign val="subscript"/>
      <sz val="12"/>
      <name val="Calibri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ay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65">
    <xf numFmtId="0" fontId="0" fillId="0" borderId="0" xfId="0"/>
    <xf numFmtId="0" fontId="0" fillId="2" borderId="0" xfId="0" applyFill="1"/>
    <xf numFmtId="0" fontId="3" fillId="0" borderId="0" xfId="2"/>
    <xf numFmtId="0" fontId="3" fillId="0" borderId="0" xfId="2" applyAlignment="1">
      <alignment wrapText="1"/>
    </xf>
    <xf numFmtId="164" fontId="3" fillId="0" borderId="0" xfId="2" applyNumberFormat="1" applyProtection="1">
      <protection locked="0"/>
    </xf>
    <xf numFmtId="0" fontId="4" fillId="0" borderId="0" xfId="2" applyFont="1"/>
    <xf numFmtId="0" fontId="6" fillId="0" borderId="0" xfId="2" applyFont="1" applyAlignment="1">
      <alignment horizontal="center"/>
    </xf>
    <xf numFmtId="0" fontId="3" fillId="0" borderId="0" xfId="2" applyAlignment="1">
      <alignment vertical="center"/>
    </xf>
    <xf numFmtId="0" fontId="3" fillId="0" borderId="2" xfId="2" applyFont="1" applyBorder="1" applyAlignment="1">
      <alignment horizontal="center"/>
    </xf>
    <xf numFmtId="0" fontId="3" fillId="0" borderId="3" xfId="2" applyBorder="1" applyAlignment="1">
      <alignment horizontal="center"/>
    </xf>
    <xf numFmtId="0" fontId="3" fillId="0" borderId="3" xfId="2" applyBorder="1"/>
    <xf numFmtId="0" fontId="3" fillId="0" borderId="5" xfId="2" applyFont="1" applyBorder="1" applyAlignment="1">
      <alignment horizontal="center"/>
    </xf>
    <xf numFmtId="0" fontId="3" fillId="0" borderId="0" xfId="2" applyBorder="1" applyAlignment="1" applyProtection="1">
      <alignment horizontal="center"/>
      <protection locked="0"/>
    </xf>
    <xf numFmtId="0" fontId="3" fillId="0" borderId="0" xfId="2" applyBorder="1"/>
    <xf numFmtId="0" fontId="3" fillId="0" borderId="0" xfId="2" applyFont="1" applyBorder="1" applyAlignment="1">
      <alignment horizontal="center" vertical="center" wrapText="1"/>
    </xf>
    <xf numFmtId="0" fontId="3" fillId="0" borderId="6" xfId="2" applyBorder="1" applyAlignment="1" applyProtection="1">
      <alignment horizontal="center"/>
      <protection locked="0"/>
    </xf>
    <xf numFmtId="0" fontId="3" fillId="0" borderId="7" xfId="2" applyFont="1" applyBorder="1" applyAlignment="1">
      <alignment horizontal="center"/>
    </xf>
    <xf numFmtId="0" fontId="3" fillId="0" borderId="8" xfId="2" applyBorder="1" applyAlignment="1" applyProtection="1">
      <alignment horizontal="center"/>
      <protection locked="0"/>
    </xf>
    <xf numFmtId="0" fontId="3" fillId="0" borderId="8" xfId="2" applyBorder="1"/>
    <xf numFmtId="0" fontId="3" fillId="0" borderId="3" xfId="2" applyFont="1" applyBorder="1" applyAlignment="1">
      <alignment horizontal="center" vertical="center" wrapText="1"/>
    </xf>
    <xf numFmtId="0" fontId="3" fillId="0" borderId="4" xfId="2" applyBorder="1" applyAlignment="1" applyProtection="1">
      <alignment horizontal="center"/>
      <protection locked="0"/>
    </xf>
    <xf numFmtId="0" fontId="3" fillId="0" borderId="9" xfId="2" applyBorder="1"/>
    <xf numFmtId="165" fontId="0" fillId="0" borderId="0" xfId="0" applyNumberFormat="1"/>
    <xf numFmtId="0" fontId="0" fillId="0" borderId="2" xfId="0" applyBorder="1"/>
    <xf numFmtId="0" fontId="0" fillId="0" borderId="7" xfId="0" applyBorder="1"/>
    <xf numFmtId="0" fontId="0" fillId="0" borderId="9" xfId="0" applyBorder="1"/>
    <xf numFmtId="0" fontId="2" fillId="0" borderId="10" xfId="0" applyFont="1" applyBorder="1"/>
    <xf numFmtId="0" fontId="2" fillId="0" borderId="0" xfId="0" applyFont="1"/>
    <xf numFmtId="0" fontId="2" fillId="0" borderId="11" xfId="0" applyFont="1" applyBorder="1"/>
    <xf numFmtId="0" fontId="2" fillId="0" borderId="8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2" borderId="12" xfId="0" applyFill="1" applyBorder="1"/>
    <xf numFmtId="0" fontId="0" fillId="2" borderId="13" xfId="0" applyFill="1" applyBorder="1"/>
    <xf numFmtId="0" fontId="0" fillId="0" borderId="21" xfId="0" applyBorder="1"/>
    <xf numFmtId="0" fontId="0" fillId="0" borderId="22" xfId="0" applyBorder="1"/>
    <xf numFmtId="0" fontId="2" fillId="0" borderId="0" xfId="0" applyFont="1" applyAlignment="1">
      <alignment horizontal="center" wrapText="1"/>
    </xf>
    <xf numFmtId="168" fontId="2" fillId="0" borderId="0" xfId="1" applyNumberFormat="1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168" fontId="0" fillId="0" borderId="0" xfId="0" applyNumberFormat="1"/>
    <xf numFmtId="168" fontId="0" fillId="0" borderId="0" xfId="1" applyNumberFormat="1" applyFont="1"/>
    <xf numFmtId="0" fontId="0" fillId="0" borderId="1" xfId="0" applyBorder="1"/>
    <xf numFmtId="0" fontId="8" fillId="0" borderId="19" xfId="0" applyFont="1" applyBorder="1" applyAlignment="1">
      <alignment horizontal="center"/>
    </xf>
    <xf numFmtId="2" fontId="0" fillId="0" borderId="0" xfId="0" applyNumberFormat="1" applyBorder="1"/>
    <xf numFmtId="0" fontId="0" fillId="0" borderId="0" xfId="0" quotePrefix="1" applyBorder="1" applyAlignment="1">
      <alignment horizontal="right"/>
    </xf>
    <xf numFmtId="0" fontId="0" fillId="0" borderId="0" xfId="0" applyFill="1" applyBorder="1" applyAlignment="1"/>
    <xf numFmtId="0" fontId="0" fillId="0" borderId="8" xfId="0" applyFill="1" applyBorder="1" applyAlignment="1"/>
    <xf numFmtId="0" fontId="7" fillId="0" borderId="23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8" xfId="0" applyNumberFormat="1" applyFill="1" applyBorder="1" applyAlignment="1"/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66576296469636E-2"/>
          <c:y val="4.036794864703163E-2"/>
          <c:w val="0.83574051291779194"/>
          <c:h val="0.81935384582951232"/>
        </c:manualLayout>
      </c:layout>
      <c:areaChart>
        <c:grouping val="standard"/>
        <c:varyColors val="0"/>
        <c:ser>
          <c:idx val="1"/>
          <c:order val="0"/>
          <c:tx>
            <c:strRef>
              <c:f>'Data, Directional test chart'!$C$1</c:f>
              <c:strCache>
                <c:ptCount val="1"/>
                <c:pt idx="0">
                  <c:v>Relative Frequency, Null</c:v>
                </c:pt>
              </c:strCache>
            </c:strRef>
          </c:tx>
          <c:spPr>
            <a:gradFill>
              <a:gsLst>
                <a:gs pos="64000">
                  <a:schemeClr val="accent1">
                    <a:tint val="66000"/>
                    <a:satMod val="160000"/>
                  </a:schemeClr>
                </a:gs>
                <a:gs pos="8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</c:spPr>
          <c:cat>
            <c:numRef>
              <c:f>'Data, Nondirectional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Directional test chart'!$C$2:$C$429</c:f>
              <c:numCache>
                <c:formatCode>General</c:formatCode>
                <c:ptCount val="428"/>
                <c:pt idx="0">
                  <c:v>2.3828222444834874E-3</c:v>
                </c:pt>
                <c:pt idx="1">
                  <c:v>2.4941773206933861E-3</c:v>
                </c:pt>
                <c:pt idx="2">
                  <c:v>2.6105772275963452E-3</c:v>
                </c:pt>
                <c:pt idx="3">
                  <c:v>2.7322383352874555E-3</c:v>
                </c:pt>
                <c:pt idx="4">
                  <c:v>2.8593854358352671E-3</c:v>
                </c:pt>
                <c:pt idx="5">
                  <c:v>2.9922520132058916E-3</c:v>
                </c:pt>
                <c:pt idx="6">
                  <c:v>3.1310805179487634E-3</c:v>
                </c:pt>
                <c:pt idx="7">
                  <c:v>3.2761226464425503E-3</c:v>
                </c:pt>
                <c:pt idx="8">
                  <c:v>3.4276396244723737E-3</c:v>
                </c:pt>
                <c:pt idx="9">
                  <c:v>3.5859024948811805E-3</c:v>
                </c:pt>
                <c:pt idx="10">
                  <c:v>3.7511924090074247E-3</c:v>
                </c:pt>
                <c:pt idx="11">
                  <c:v>3.923800921589728E-3</c:v>
                </c:pt>
                <c:pt idx="12">
                  <c:v>4.104030288785092E-3</c:v>
                </c:pt>
                <c:pt idx="13">
                  <c:v>4.2921937689122469E-3</c:v>
                </c:pt>
                <c:pt idx="14">
                  <c:v>4.4886159254942902E-3</c:v>
                </c:pt>
                <c:pt idx="15">
                  <c:v>4.6936329321360425E-3</c:v>
                </c:pt>
                <c:pt idx="16">
                  <c:v>4.9075928787306738E-3</c:v>
                </c:pt>
                <c:pt idx="17">
                  <c:v>5.1308560784476074E-3</c:v>
                </c:pt>
                <c:pt idx="18">
                  <c:v>5.3637953749095905E-3</c:v>
                </c:pt>
                <c:pt idx="19">
                  <c:v>5.6067964489200702E-3</c:v>
                </c:pt>
                <c:pt idx="20">
                  <c:v>5.860258124054653E-3</c:v>
                </c:pt>
                <c:pt idx="21">
                  <c:v>6.1245926703800248E-3</c:v>
                </c:pt>
                <c:pt idx="22">
                  <c:v>6.4002261055124444E-3</c:v>
                </c:pt>
                <c:pt idx="23">
                  <c:v>6.6875984921745037E-3</c:v>
                </c:pt>
                <c:pt idx="24">
                  <c:v>6.9871642313536018E-3</c:v>
                </c:pt>
                <c:pt idx="25">
                  <c:v>7.2993923501091596E-3</c:v>
                </c:pt>
                <c:pt idx="26">
                  <c:v>7.6247667830171492E-3</c:v>
                </c:pt>
                <c:pt idx="27">
                  <c:v>7.9637866461806615E-3</c:v>
                </c:pt>
                <c:pt idx="28">
                  <c:v>8.3169665026742966E-3</c:v>
                </c:pt>
                <c:pt idx="29">
                  <c:v>8.6848366182273005E-3</c:v>
                </c:pt>
                <c:pt idx="30">
                  <c:v>9.067943205887068E-3</c:v>
                </c:pt>
                <c:pt idx="31">
                  <c:v>9.4668486583397247E-3</c:v>
                </c:pt>
                <c:pt idx="32">
                  <c:v>9.8821317664987245E-3</c:v>
                </c:pt>
                <c:pt idx="33">
                  <c:v>1.0314387922906652E-2</c:v>
                </c:pt>
                <c:pt idx="34">
                  <c:v>1.0764229308427875E-2</c:v>
                </c:pt>
                <c:pt idx="35">
                  <c:v>1.1232285060643091E-2</c:v>
                </c:pt>
                <c:pt idx="36">
                  <c:v>1.1719201422289435E-2</c:v>
                </c:pt>
                <c:pt idx="37">
                  <c:v>1.2225641868022562E-2</c:v>
                </c:pt>
                <c:pt idx="38">
                  <c:v>1.2752287207710763E-2</c:v>
                </c:pt>
                <c:pt idx="39">
                  <c:v>1.3299835664405324E-2</c:v>
                </c:pt>
                <c:pt idx="40">
                  <c:v>1.3869002925066111E-2</c:v>
                </c:pt>
                <c:pt idx="41">
                  <c:v>1.4460522162058558E-2</c:v>
                </c:pt>
                <c:pt idx="42">
                  <c:v>1.5075144023375718E-2</c:v>
                </c:pt>
                <c:pt idx="43">
                  <c:v>1.5713636589480429E-2</c:v>
                </c:pt>
                <c:pt idx="44">
                  <c:v>1.6376785294604759E-2</c:v>
                </c:pt>
                <c:pt idx="45">
                  <c:v>1.7065392810290288E-2</c:v>
                </c:pt>
                <c:pt idx="46">
                  <c:v>1.7780278888902237E-2</c:v>
                </c:pt>
                <c:pt idx="47">
                  <c:v>1.8522280164803128E-2</c:v>
                </c:pt>
                <c:pt idx="48">
                  <c:v>1.9292249910830082E-2</c:v>
                </c:pt>
                <c:pt idx="49">
                  <c:v>2.0091057747681846E-2</c:v>
                </c:pt>
                <c:pt idx="50">
                  <c:v>2.0919589303789812E-2</c:v>
                </c:pt>
                <c:pt idx="51">
                  <c:v>2.1778745823221417E-2</c:v>
                </c:pt>
                <c:pt idx="52">
                  <c:v>2.2669443719144873E-2</c:v>
                </c:pt>
                <c:pt idx="53">
                  <c:v>2.359261407037181E-2</c:v>
                </c:pt>
                <c:pt idx="54">
                  <c:v>2.4549202058490309E-2</c:v>
                </c:pt>
                <c:pt idx="55">
                  <c:v>2.5540166343104718E-2</c:v>
                </c:pt>
                <c:pt idx="56">
                  <c:v>2.6566478372711273E-2</c:v>
                </c:pt>
                <c:pt idx="57">
                  <c:v>2.7629121628762382E-2</c:v>
                </c:pt>
                <c:pt idx="58">
                  <c:v>2.8729090800504262E-2</c:v>
                </c:pt>
                <c:pt idx="59">
                  <c:v>2.9867390888217625E-2</c:v>
                </c:pt>
                <c:pt idx="60">
                  <c:v>3.1045036232546945E-2</c:v>
                </c:pt>
                <c:pt idx="61">
                  <c:v>3.226304946767105E-2</c:v>
                </c:pt>
                <c:pt idx="62">
                  <c:v>3.3522460396149908E-2</c:v>
                </c:pt>
                <c:pt idx="63">
                  <c:v>3.4824304783376364E-2</c:v>
                </c:pt>
                <c:pt idx="64">
                  <c:v>3.6169623069670698E-2</c:v>
                </c:pt>
                <c:pt idx="65">
                  <c:v>3.7559458998179272E-2</c:v>
                </c:pt>
                <c:pt idx="66">
                  <c:v>3.8994858156877837E-2</c:v>
                </c:pt>
                <c:pt idx="67">
                  <c:v>4.0476866433134216E-2</c:v>
                </c:pt>
                <c:pt idx="68">
                  <c:v>4.2006528379457085E-2</c:v>
                </c:pt>
                <c:pt idx="69">
                  <c:v>4.358488548924476E-2</c:v>
                </c:pt>
                <c:pt idx="70">
                  <c:v>4.5212974381553889E-2</c:v>
                </c:pt>
                <c:pt idx="71">
                  <c:v>4.6891824894130227E-2</c:v>
                </c:pt>
                <c:pt idx="72">
                  <c:v>4.8622458084184639E-2</c:v>
                </c:pt>
                <c:pt idx="73">
                  <c:v>5.0405884136655976E-2</c:v>
                </c:pt>
                <c:pt idx="74">
                  <c:v>5.2243100179980406E-2</c:v>
                </c:pt>
                <c:pt idx="75">
                  <c:v>5.4135088009680164E-2</c:v>
                </c:pt>
                <c:pt idx="76">
                  <c:v>5.6082811720401041E-2</c:v>
                </c:pt>
                <c:pt idx="77">
                  <c:v>5.808721524735698E-2</c:v>
                </c:pt>
                <c:pt idx="78">
                  <c:v>6.0149219818491431E-2</c:v>
                </c:pt>
                <c:pt idx="79">
                  <c:v>6.2269721319032585E-2</c:v>
                </c:pt>
                <c:pt idx="80">
                  <c:v>6.444958757050237E-2</c:v>
                </c:pt>
                <c:pt idx="81">
                  <c:v>6.6689655526642688E-2</c:v>
                </c:pt>
                <c:pt idx="82">
                  <c:v>6.8990728389136849E-2</c:v>
                </c:pt>
                <c:pt idx="83">
                  <c:v>7.1353572646438213E-2</c:v>
                </c:pt>
                <c:pt idx="84">
                  <c:v>7.3778915039463558E-2</c:v>
                </c:pt>
                <c:pt idx="85">
                  <c:v>7.6267439458367253E-2</c:v>
                </c:pt>
                <c:pt idx="86">
                  <c:v>7.8819783775085361E-2</c:v>
                </c:pt>
                <c:pt idx="87">
                  <c:v>8.1436536616818281E-2</c:v>
                </c:pt>
                <c:pt idx="88">
                  <c:v>8.4118234086112659E-2</c:v>
                </c:pt>
                <c:pt idx="89">
                  <c:v>8.6865356433700094E-2</c:v>
                </c:pt>
                <c:pt idx="90">
                  <c:v>8.9678324690753375E-2</c:v>
                </c:pt>
                <c:pt idx="91">
                  <c:v>9.2557497267728231E-2</c:v>
                </c:pt>
                <c:pt idx="92">
                  <c:v>9.5503166527465391E-2</c:v>
                </c:pt>
                <c:pt idx="93">
                  <c:v>9.8515555340735209E-2</c:v>
                </c:pt>
                <c:pt idx="94">
                  <c:v>0.10159481363291027</c:v>
                </c:pt>
                <c:pt idx="95">
                  <c:v>0.10474101493094871</c:v>
                </c:pt>
                <c:pt idx="96">
                  <c:v>0.10795415292036063</c:v>
                </c:pt>
                <c:pt idx="97">
                  <c:v>0.11123413802230511</c:v>
                </c:pt>
                <c:pt idx="98">
                  <c:v>0.11458079400143106</c:v>
                </c:pt>
                <c:pt idx="99">
                  <c:v>0.11799385461551856</c:v>
                </c:pt>
                <c:pt idx="100">
                  <c:v>0.12147296031840289</c:v>
                </c:pt>
                <c:pt idx="101">
                  <c:v>0.125017655028065</c:v>
                </c:pt>
                <c:pt idx="102">
                  <c:v>0.12862738297214607</c:v>
                </c:pt>
                <c:pt idx="103">
                  <c:v>0.13230148562348742</c:v>
                </c:pt>
                <c:pt idx="104">
                  <c:v>0.13603919873860865</c:v>
                </c:pt>
                <c:pt idx="105">
                  <c:v>0.13983964951230846</c:v>
                </c:pt>
                <c:pt idx="106">
                  <c:v>0.14370185386180698</c:v>
                </c:pt>
                <c:pt idx="107">
                  <c:v>0.14762471385403808</c:v>
                </c:pt>
                <c:pt idx="108">
                  <c:v>0.15160701528984166</c:v>
                </c:pt>
                <c:pt idx="109">
                  <c:v>0.15564742545889926</c:v>
                </c:pt>
                <c:pt idx="110">
                  <c:v>0.15974449107929753</c:v>
                </c:pt>
                <c:pt idx="111">
                  <c:v>0.16389663643558372</c:v>
                </c:pt>
                <c:pt idx="112">
                  <c:v>0.16810216172910808</c:v>
                </c:pt>
                <c:pt idx="113">
                  <c:v>0.17235924165430599</c:v>
                </c:pt>
                <c:pt idx="114">
                  <c:v>0.17666592421437724</c:v>
                </c:pt>
                <c:pt idx="115">
                  <c:v>0.18102012978955009</c:v>
                </c:pt>
                <c:pt idx="116">
                  <c:v>0.18541965047078812</c:v>
                </c:pt>
                <c:pt idx="117">
                  <c:v>0.18986214967139056</c:v>
                </c:pt>
                <c:pt idx="118">
                  <c:v>0.19434516202846697</c:v>
                </c:pt>
                <c:pt idx="119">
                  <c:v>0.19886609360571966</c:v>
                </c:pt>
                <c:pt idx="120">
                  <c:v>0.2034222224083512</c:v>
                </c:pt>
                <c:pt idx="121">
                  <c:v>0.20801069922022322</c:v>
                </c:pt>
                <c:pt idx="122">
                  <c:v>0.21262854877263274</c:v>
                </c:pt>
                <c:pt idx="123">
                  <c:v>0.21727267125323765</c:v>
                </c:pt>
                <c:pt idx="124">
                  <c:v>0.22193984416275972</c:v>
                </c:pt>
                <c:pt idx="125">
                  <c:v>0.22662672452611984</c:v>
                </c:pt>
                <c:pt idx="126">
                  <c:v>0.2313298514636227</c:v>
                </c:pt>
                <c:pt idx="127">
                  <c:v>0.23604564912670095</c:v>
                </c:pt>
                <c:pt idx="128">
                  <c:v>0.24077043000156567</c:v>
                </c:pt>
                <c:pt idx="129">
                  <c:v>0.24550039858288425</c:v>
                </c:pt>
                <c:pt idx="130">
                  <c:v>0.25023165541833059</c:v>
                </c:pt>
                <c:pt idx="131">
                  <c:v>0.25496020152352172</c:v>
                </c:pt>
                <c:pt idx="132">
                  <c:v>0.25968194316548487</c:v>
                </c:pt>
                <c:pt idx="133">
                  <c:v>0.26439269701138279</c:v>
                </c:pt>
                <c:pt idx="134">
                  <c:v>0.2690881956377823</c:v>
                </c:pt>
                <c:pt idx="135">
                  <c:v>0.27376409339427149</c:v>
                </c:pt>
                <c:pt idx="136">
                  <c:v>0.2784159726137389</c:v>
                </c:pt>
                <c:pt idx="137">
                  <c:v>0.2830393501601145</c:v>
                </c:pt>
                <c:pt idx="138">
                  <c:v>0.28762968430285529</c:v>
                </c:pt>
                <c:pt idx="139">
                  <c:v>0.29218238190594109</c:v>
                </c:pt>
                <c:pt idx="140">
                  <c:v>0.29669280591763569</c:v>
                </c:pt>
                <c:pt idx="141">
                  <c:v>0.30115628314577447</c:v>
                </c:pt>
                <c:pt idx="142">
                  <c:v>0.30556811230187114</c:v>
                </c:pt>
                <c:pt idx="143">
                  <c:v>0.30992357229589873</c:v>
                </c:pt>
                <c:pt idx="144">
                  <c:v>0.31421793076220317</c:v>
                </c:pt>
                <c:pt idx="145">
                  <c:v>0.31844645279566086</c:v>
                </c:pt>
                <c:pt idx="146">
                  <c:v>0.32260440987590328</c:v>
                </c:pt>
                <c:pt idx="147">
                  <c:v>0.32668708895620474</c:v>
                </c:pt>
                <c:pt idx="148">
                  <c:v>0.33068980169248174</c:v>
                </c:pt>
                <c:pt idx="149">
                  <c:v>0.33460789378678191</c:v>
                </c:pt>
                <c:pt idx="150">
                  <c:v>0.33843675441866117</c:v>
                </c:pt>
                <c:pt idx="151">
                  <c:v>0.34217182573696409</c:v>
                </c:pt>
                <c:pt idx="152">
                  <c:v>0.34580861238374172</c:v>
                </c:pt>
                <c:pt idx="153">
                  <c:v>0.34934269102136989</c:v>
                </c:pt>
                <c:pt idx="154">
                  <c:v>0.35276971983337674</c:v>
                </c:pt>
                <c:pt idx="155">
                  <c:v>0.35608544796904912</c:v>
                </c:pt>
                <c:pt idx="156">
                  <c:v>0.35928572490158373</c:v>
                </c:pt>
                <c:pt idx="157">
                  <c:v>0.36236650966936146</c:v>
                </c:pt>
                <c:pt idx="158">
                  <c:v>0.36532387996988069</c:v>
                </c:pt>
                <c:pt idx="159">
                  <c:v>0.36815404107597061</c:v>
                </c:pt>
                <c:pt idx="160">
                  <c:v>0.37085333454413</c:v>
                </c:pt>
                <c:pt idx="161">
                  <c:v>0.37341824668520018</c:v>
                </c:pt>
                <c:pt idx="162">
                  <c:v>0.37584541676808375</c:v>
                </c:pt>
                <c:pt idx="163">
                  <c:v>0.37813164492785617</c:v>
                </c:pt>
                <c:pt idx="164">
                  <c:v>0.38027389975039794</c:v>
                </c:pt>
                <c:pt idx="165">
                  <c:v>0.38226932550658155</c:v>
                </c:pt>
                <c:pt idx="166">
                  <c:v>0.38411524901009092</c:v>
                </c:pt>
                <c:pt idx="167">
                  <c:v>0.38580918607411929</c:v>
                </c:pt>
                <c:pt idx="168">
                  <c:v>0.38734884754348131</c:v>
                </c:pt>
                <c:pt idx="169">
                  <c:v>0.38873214488008778</c:v>
                </c:pt>
                <c:pt idx="170">
                  <c:v>0.38995719528124601</c:v>
                </c:pt>
                <c:pt idx="171">
                  <c:v>0.39102232631187539</c:v>
                </c:pt>
                <c:pt idx="172">
                  <c:v>0.39192608003344531</c:v>
                </c:pt>
                <c:pt idx="173">
                  <c:v>0.39266721661425202</c:v>
                </c:pt>
                <c:pt idx="174">
                  <c:v>0.39324471740753536</c:v>
                </c:pt>
                <c:pt idx="175">
                  <c:v>0.39365778748589259</c:v>
                </c:pt>
                <c:pt idx="176">
                  <c:v>0.39390585762246466</c:v>
                </c:pt>
                <c:pt idx="177">
                  <c:v>0.39398858571143264</c:v>
                </c:pt>
                <c:pt idx="178">
                  <c:v>0.39390585762246466</c:v>
                </c:pt>
                <c:pt idx="179">
                  <c:v>0.39365778748589259</c:v>
                </c:pt>
                <c:pt idx="180">
                  <c:v>0.39324471740753536</c:v>
                </c:pt>
                <c:pt idx="181">
                  <c:v>0.39266721661425202</c:v>
                </c:pt>
                <c:pt idx="182">
                  <c:v>0.39192608003344531</c:v>
                </c:pt>
                <c:pt idx="183">
                  <c:v>0.39102232631187539</c:v>
                </c:pt>
                <c:pt idx="184">
                  <c:v>0.38995719528124601</c:v>
                </c:pt>
                <c:pt idx="185">
                  <c:v>0.38873214488008778</c:v>
                </c:pt>
                <c:pt idx="186">
                  <c:v>0.38734884754348131</c:v>
                </c:pt>
                <c:pt idx="187">
                  <c:v>0.38580918607411929</c:v>
                </c:pt>
                <c:pt idx="188">
                  <c:v>0.38411524901009092</c:v>
                </c:pt>
                <c:pt idx="189">
                  <c:v>0.38226932550658155</c:v>
                </c:pt>
                <c:pt idx="190">
                  <c:v>0.38027389975039794</c:v>
                </c:pt>
                <c:pt idx="191">
                  <c:v>0.37813164492785617</c:v>
                </c:pt>
                <c:pt idx="192">
                  <c:v>0.37584541676808375</c:v>
                </c:pt>
                <c:pt idx="193">
                  <c:v>0.37341824668520018</c:v>
                </c:pt>
                <c:pt idx="194">
                  <c:v>0.37085333454413</c:v>
                </c:pt>
                <c:pt idx="195">
                  <c:v>0.36815404107597061</c:v>
                </c:pt>
                <c:pt idx="196">
                  <c:v>0.36532387996988069</c:v>
                </c:pt>
                <c:pt idx="197">
                  <c:v>0.36236650966936146</c:v>
                </c:pt>
                <c:pt idx="198">
                  <c:v>0.35928572490158373</c:v>
                </c:pt>
                <c:pt idx="199">
                  <c:v>0.35608544796904912</c:v>
                </c:pt>
                <c:pt idx="200">
                  <c:v>0.35276971983337674</c:v>
                </c:pt>
                <c:pt idx="201">
                  <c:v>0.34934269102136989</c:v>
                </c:pt>
                <c:pt idx="202">
                  <c:v>0.34580861238374172</c:v>
                </c:pt>
                <c:pt idx="203">
                  <c:v>0.34217182573696409</c:v>
                </c:pt>
                <c:pt idx="204">
                  <c:v>0.33843675441866117</c:v>
                </c:pt>
                <c:pt idx="205">
                  <c:v>0.33460789378678191</c:v>
                </c:pt>
                <c:pt idx="206">
                  <c:v>0.33068980169248174</c:v>
                </c:pt>
                <c:pt idx="207">
                  <c:v>0.32668708895620474</c:v>
                </c:pt>
                <c:pt idx="208">
                  <c:v>0.32260440987590328</c:v>
                </c:pt>
                <c:pt idx="209">
                  <c:v>0.31844645279566086</c:v>
                </c:pt>
                <c:pt idx="210">
                  <c:v>0.31421793076220317</c:v>
                </c:pt>
                <c:pt idx="211">
                  <c:v>0.30992357229589873</c:v>
                </c:pt>
                <c:pt idx="212">
                  <c:v>0.30556811230187114</c:v>
                </c:pt>
                <c:pt idx="213">
                  <c:v>0.30115628314577447</c:v>
                </c:pt>
                <c:pt idx="214">
                  <c:v>0.29669280591763569</c:v>
                </c:pt>
                <c:pt idx="215">
                  <c:v>0.29218238190594109</c:v>
                </c:pt>
                <c:pt idx="216">
                  <c:v>0.28762968430285529</c:v>
                </c:pt>
                <c:pt idx="217">
                  <c:v>0.2830393501601145</c:v>
                </c:pt>
                <c:pt idx="218">
                  <c:v>0.2784159726137389</c:v>
                </c:pt>
                <c:pt idx="219">
                  <c:v>0.27376409339427149</c:v>
                </c:pt>
                <c:pt idx="220">
                  <c:v>0.2690881956377823</c:v>
                </c:pt>
                <c:pt idx="221">
                  <c:v>0.26439269701138279</c:v>
                </c:pt>
                <c:pt idx="222">
                  <c:v>0.25968194316548487</c:v>
                </c:pt>
                <c:pt idx="223">
                  <c:v>0.25496020152352172</c:v>
                </c:pt>
                <c:pt idx="224">
                  <c:v>0.25023165541833059</c:v>
                </c:pt>
                <c:pt idx="225">
                  <c:v>0.24550039858288425</c:v>
                </c:pt>
                <c:pt idx="226">
                  <c:v>0.24077043000156567</c:v>
                </c:pt>
                <c:pt idx="227">
                  <c:v>0.23604564912670095</c:v>
                </c:pt>
                <c:pt idx="228">
                  <c:v>0.2313298514636227</c:v>
                </c:pt>
                <c:pt idx="229">
                  <c:v>0.22662672452611984</c:v>
                </c:pt>
                <c:pt idx="230">
                  <c:v>0.22193984416275972</c:v>
                </c:pt>
                <c:pt idx="231">
                  <c:v>0.21727267125323765</c:v>
                </c:pt>
                <c:pt idx="232">
                  <c:v>0.21262854877263274</c:v>
                </c:pt>
                <c:pt idx="233">
                  <c:v>0.20801069922022322</c:v>
                </c:pt>
                <c:pt idx="234">
                  <c:v>0.2034222224083512</c:v>
                </c:pt>
                <c:pt idx="235">
                  <c:v>0.19886609360571966</c:v>
                </c:pt>
                <c:pt idx="236">
                  <c:v>0.19434516202846697</c:v>
                </c:pt>
                <c:pt idx="237">
                  <c:v>0.18986214967139056</c:v>
                </c:pt>
                <c:pt idx="238">
                  <c:v>0.18541965047078812</c:v>
                </c:pt>
                <c:pt idx="239">
                  <c:v>0.18102012978955009</c:v>
                </c:pt>
                <c:pt idx="240">
                  <c:v>0.17666592421437724</c:v>
                </c:pt>
                <c:pt idx="241">
                  <c:v>0.17235924165430599</c:v>
                </c:pt>
                <c:pt idx="242">
                  <c:v>0.16810216172910808</c:v>
                </c:pt>
                <c:pt idx="243">
                  <c:v>0.16389663643558372</c:v>
                </c:pt>
                <c:pt idx="244">
                  <c:v>0.15974449107929753</c:v>
                </c:pt>
                <c:pt idx="245">
                  <c:v>0.15564742545889926</c:v>
                </c:pt>
                <c:pt idx="246">
                  <c:v>0.15160701528984166</c:v>
                </c:pt>
                <c:pt idx="247">
                  <c:v>0.14762471385403808</c:v>
                </c:pt>
                <c:pt idx="248">
                  <c:v>0.14370185386180698</c:v>
                </c:pt>
                <c:pt idx="249">
                  <c:v>0.13983964951230846</c:v>
                </c:pt>
                <c:pt idx="250">
                  <c:v>0.13603919873860865</c:v>
                </c:pt>
                <c:pt idx="251">
                  <c:v>0.13230148562348742</c:v>
                </c:pt>
                <c:pt idx="252">
                  <c:v>0.12862738297214607</c:v>
                </c:pt>
                <c:pt idx="253">
                  <c:v>0.125017655028065</c:v>
                </c:pt>
                <c:pt idx="254">
                  <c:v>0.12147296031840289</c:v>
                </c:pt>
                <c:pt idx="255">
                  <c:v>0.11799385461551856</c:v>
                </c:pt>
                <c:pt idx="256">
                  <c:v>0.11458079400143106</c:v>
                </c:pt>
                <c:pt idx="257">
                  <c:v>0.11123413802230511</c:v>
                </c:pt>
                <c:pt idx="258">
                  <c:v>0.10795415292036063</c:v>
                </c:pt>
                <c:pt idx="259">
                  <c:v>0.10474101493094871</c:v>
                </c:pt>
                <c:pt idx="260">
                  <c:v>0.10159481363291027</c:v>
                </c:pt>
                <c:pt idx="261">
                  <c:v>9.8515555340735209E-2</c:v>
                </c:pt>
                <c:pt idx="262">
                  <c:v>9.5503166527465391E-2</c:v>
                </c:pt>
                <c:pt idx="263">
                  <c:v>9.2557497267728231E-2</c:v>
                </c:pt>
                <c:pt idx="264">
                  <c:v>8.9678324690753375E-2</c:v>
                </c:pt>
                <c:pt idx="265">
                  <c:v>8.6865356433700094E-2</c:v>
                </c:pt>
                <c:pt idx="266">
                  <c:v>8.4118234086112659E-2</c:v>
                </c:pt>
                <c:pt idx="267">
                  <c:v>8.1436536616818281E-2</c:v>
                </c:pt>
                <c:pt idx="268">
                  <c:v>7.8819783775085361E-2</c:v>
                </c:pt>
                <c:pt idx="269">
                  <c:v>7.6267439458367253E-2</c:v>
                </c:pt>
                <c:pt idx="270">
                  <c:v>7.3778915039463558E-2</c:v>
                </c:pt>
                <c:pt idx="271">
                  <c:v>7.1353572646438213E-2</c:v>
                </c:pt>
                <c:pt idx="272">
                  <c:v>6.8990728389136849E-2</c:v>
                </c:pt>
                <c:pt idx="273">
                  <c:v>6.6689655526642688E-2</c:v>
                </c:pt>
                <c:pt idx="274">
                  <c:v>6.444958757050237E-2</c:v>
                </c:pt>
                <c:pt idx="275">
                  <c:v>6.2269721319032585E-2</c:v>
                </c:pt>
                <c:pt idx="276">
                  <c:v>6.0149219818491431E-2</c:v>
                </c:pt>
                <c:pt idx="277">
                  <c:v>5.808721524735698E-2</c:v>
                </c:pt>
                <c:pt idx="278">
                  <c:v>5.6082811720401041E-2</c:v>
                </c:pt>
                <c:pt idx="279">
                  <c:v>5.4135088009680164E-2</c:v>
                </c:pt>
                <c:pt idx="280">
                  <c:v>5.2243100179980406E-2</c:v>
                </c:pt>
                <c:pt idx="281">
                  <c:v>5.0405884136655976E-2</c:v>
                </c:pt>
                <c:pt idx="282">
                  <c:v>4.8622458084184639E-2</c:v>
                </c:pt>
                <c:pt idx="283">
                  <c:v>4.6891824894130227E-2</c:v>
                </c:pt>
                <c:pt idx="284">
                  <c:v>4.5212974381553889E-2</c:v>
                </c:pt>
                <c:pt idx="285">
                  <c:v>4.358488548924476E-2</c:v>
                </c:pt>
                <c:pt idx="286">
                  <c:v>4.2006528379456336E-2</c:v>
                </c:pt>
                <c:pt idx="287">
                  <c:v>4.0476866433134216E-2</c:v>
                </c:pt>
                <c:pt idx="288">
                  <c:v>3.8994858156877837E-2</c:v>
                </c:pt>
                <c:pt idx="289">
                  <c:v>3.7559458998179272E-2</c:v>
                </c:pt>
                <c:pt idx="290">
                  <c:v>3.6169623069669997E-2</c:v>
                </c:pt>
                <c:pt idx="291">
                  <c:v>3.4824304783376364E-2</c:v>
                </c:pt>
                <c:pt idx="292">
                  <c:v>3.3522460396149908E-2</c:v>
                </c:pt>
                <c:pt idx="293">
                  <c:v>3.226304946767105E-2</c:v>
                </c:pt>
                <c:pt idx="294">
                  <c:v>3.1045036232546327E-2</c:v>
                </c:pt>
                <c:pt idx="295">
                  <c:v>2.9867390888217625E-2</c:v>
                </c:pt>
                <c:pt idx="296">
                  <c:v>2.8729090800504262E-2</c:v>
                </c:pt>
                <c:pt idx="297">
                  <c:v>2.7629121628762382E-2</c:v>
                </c:pt>
                <c:pt idx="298">
                  <c:v>2.6566478372710742E-2</c:v>
                </c:pt>
                <c:pt idx="299">
                  <c:v>2.5540166343104718E-2</c:v>
                </c:pt>
                <c:pt idx="300">
                  <c:v>2.4549202058490309E-2</c:v>
                </c:pt>
                <c:pt idx="301">
                  <c:v>2.359261407037181E-2</c:v>
                </c:pt>
                <c:pt idx="302">
                  <c:v>2.2669443719144412E-2</c:v>
                </c:pt>
                <c:pt idx="303">
                  <c:v>2.1778745823221417E-2</c:v>
                </c:pt>
                <c:pt idx="304">
                  <c:v>2.0919589303789812E-2</c:v>
                </c:pt>
                <c:pt idx="305">
                  <c:v>2.0091057747681846E-2</c:v>
                </c:pt>
                <c:pt idx="306">
                  <c:v>1.9292249910829715E-2</c:v>
                </c:pt>
                <c:pt idx="307">
                  <c:v>1.8522280164803128E-2</c:v>
                </c:pt>
                <c:pt idx="308">
                  <c:v>1.7780278888902237E-2</c:v>
                </c:pt>
                <c:pt idx="309">
                  <c:v>1.7065392810289959E-2</c:v>
                </c:pt>
                <c:pt idx="310">
                  <c:v>1.6376785294604422E-2</c:v>
                </c:pt>
                <c:pt idx="311">
                  <c:v>1.5713636589480127E-2</c:v>
                </c:pt>
                <c:pt idx="312">
                  <c:v>1.5075144023375718E-2</c:v>
                </c:pt>
                <c:pt idx="313">
                  <c:v>1.4460522162058259E-2</c:v>
                </c:pt>
                <c:pt idx="314">
                  <c:v>1.3869002925065814E-2</c:v>
                </c:pt>
                <c:pt idx="315">
                  <c:v>1.329983566440503E-2</c:v>
                </c:pt>
                <c:pt idx="316">
                  <c:v>1.2752287207710763E-2</c:v>
                </c:pt>
                <c:pt idx="317">
                  <c:v>1.2225641868022297E-2</c:v>
                </c:pt>
                <c:pt idx="318">
                  <c:v>1.1719201422289188E-2</c:v>
                </c:pt>
                <c:pt idx="319">
                  <c:v>1.1232285060642855E-2</c:v>
                </c:pt>
                <c:pt idx="320">
                  <c:v>1.0764229308427875E-2</c:v>
                </c:pt>
                <c:pt idx="321">
                  <c:v>1.0314387922906431E-2</c:v>
                </c:pt>
                <c:pt idx="322">
                  <c:v>9.8821317664985111E-3</c:v>
                </c:pt>
                <c:pt idx="323">
                  <c:v>9.4668486583395148E-3</c:v>
                </c:pt>
                <c:pt idx="324">
                  <c:v>9.067943205887068E-3</c:v>
                </c:pt>
                <c:pt idx="325">
                  <c:v>8.6848366182271011E-3</c:v>
                </c:pt>
                <c:pt idx="326">
                  <c:v>8.3169665026741144E-3</c:v>
                </c:pt>
                <c:pt idx="327">
                  <c:v>7.9637866461804915E-3</c:v>
                </c:pt>
                <c:pt idx="328">
                  <c:v>7.6247667830169862E-3</c:v>
                </c:pt>
                <c:pt idx="329">
                  <c:v>7.2993923501090043E-3</c:v>
                </c:pt>
                <c:pt idx="330">
                  <c:v>6.9871642313534509E-3</c:v>
                </c:pt>
                <c:pt idx="331">
                  <c:v>6.687598492174365E-3</c:v>
                </c:pt>
                <c:pt idx="332">
                  <c:v>6.4002261055123126E-3</c:v>
                </c:pt>
                <c:pt idx="333">
                  <c:v>6.1245926703798947E-3</c:v>
                </c:pt>
                <c:pt idx="334">
                  <c:v>5.8602581240545281E-3</c:v>
                </c:pt>
                <c:pt idx="335">
                  <c:v>5.6067964489199557E-3</c:v>
                </c:pt>
                <c:pt idx="336">
                  <c:v>5.3637953749094813E-3</c:v>
                </c:pt>
                <c:pt idx="337">
                  <c:v>5.1308560784475059E-3</c:v>
                </c:pt>
                <c:pt idx="338">
                  <c:v>4.9075928787305689E-3</c:v>
                </c:pt>
                <c:pt idx="339">
                  <c:v>4.6936329321359506E-3</c:v>
                </c:pt>
                <c:pt idx="340">
                  <c:v>4.4886159254941887E-3</c:v>
                </c:pt>
                <c:pt idx="341">
                  <c:v>4.2921937689121472E-3</c:v>
                </c:pt>
                <c:pt idx="342">
                  <c:v>4.1040302887849957E-3</c:v>
                </c:pt>
                <c:pt idx="343">
                  <c:v>3.9238009215896439E-3</c:v>
                </c:pt>
                <c:pt idx="344">
                  <c:v>3.751192409007341E-3</c:v>
                </c:pt>
                <c:pt idx="345">
                  <c:v>3.5859024948810994E-3</c:v>
                </c:pt>
                <c:pt idx="346">
                  <c:v>3.427639624472293E-3</c:v>
                </c:pt>
                <c:pt idx="347">
                  <c:v>3.2761226464424731E-3</c:v>
                </c:pt>
                <c:pt idx="348">
                  <c:v>3.1310805179486879E-3</c:v>
                </c:pt>
                <c:pt idx="349">
                  <c:v>2.9922520132058192E-3</c:v>
                </c:pt>
                <c:pt idx="350">
                  <c:v>2.8593854358352029E-3</c:v>
                </c:pt>
                <c:pt idx="351">
                  <c:v>2.7322383352873895E-3</c:v>
                </c:pt>
                <c:pt idx="352">
                  <c:v>2.6105772275962871E-3</c:v>
                </c:pt>
                <c:pt idx="353">
                  <c:v>2.4941773206933323E-3</c:v>
                </c:pt>
                <c:pt idx="354">
                  <c:v>2.3828222444834363E-3</c:v>
                </c:pt>
                <c:pt idx="355">
                  <c:v>2.2763037858587807E-3</c:v>
                </c:pt>
                <c:pt idx="356">
                  <c:v>2.1744216288024226E-3</c:v>
                </c:pt>
                <c:pt idx="357">
                  <c:v>2.0769830997114636E-3</c:v>
                </c:pt>
                <c:pt idx="358">
                  <c:v>1.9838029180478563E-3</c:v>
                </c:pt>
                <c:pt idx="359">
                  <c:v>1.8947029524055939E-3</c:v>
                </c:pt>
                <c:pt idx="360">
                  <c:v>1.8095119820641051E-3</c:v>
                </c:pt>
                <c:pt idx="361">
                  <c:v>1.7280654640807085E-3</c:v>
                </c:pt>
                <c:pt idx="362">
                  <c:v>1.6502053059587458E-3</c:v>
                </c:pt>
                <c:pt idx="363">
                  <c:v>1.5757796439132142E-3</c:v>
                </c:pt>
                <c:pt idx="364">
                  <c:v>1.5046426267417816E-3</c:v>
                </c:pt>
                <c:pt idx="365">
                  <c:v>1.4366542052965251E-3</c:v>
                </c:pt>
                <c:pt idx="366">
                  <c:v>1.3716799275397601E-3</c:v>
                </c:pt>
                <c:pt idx="367">
                  <c:v>1.3095907391567465E-3</c:v>
                </c:pt>
                <c:pt idx="368">
                  <c:v>1.2502627896880713E-3</c:v>
                </c:pt>
                <c:pt idx="369">
                  <c:v>1.1935772441355075E-3</c:v>
                </c:pt>
                <c:pt idx="370">
                  <c:v>1.1394200999870505E-3</c:v>
                </c:pt>
                <c:pt idx="371">
                  <c:v>1.08768200959933E-3</c:v>
                </c:pt>
                <c:pt idx="372">
                  <c:v>1.0382581078689772E-3</c:v>
                </c:pt>
                <c:pt idx="373">
                  <c:v>9.9104784511853884E-4</c:v>
                </c:pt>
                <c:pt idx="374">
                  <c:v>9.4595482511720865E-4</c:v>
                </c:pt>
                <c:pt idx="375">
                  <c:v>9.0288664815193402E-4</c:v>
                </c:pt>
                <c:pt idx="376">
                  <c:v>8.6175475906031542E-4</c:v>
                </c:pt>
                <c:pt idx="377">
                  <c:v>8.2247430013312041E-4</c:v>
                </c:pt>
                <c:pt idx="378">
                  <c:v>7.8496396879120661E-4</c:v>
                </c:pt>
                <c:pt idx="379">
                  <c:v>7.4914587993893367E-4</c:v>
                </c:pt>
                <c:pt idx="380">
                  <c:v>7.1494543289407294E-4</c:v>
                </c:pt>
                <c:pt idx="381">
                  <c:v>6.8229118279239669E-4</c:v>
                </c:pt>
                <c:pt idx="382">
                  <c:v>6.5111471636378291E-4</c:v>
                </c:pt>
                <c:pt idx="383">
                  <c:v>6.213505319756634E-4</c:v>
                </c:pt>
                <c:pt idx="384">
                  <c:v>5.929359238388682E-4</c:v>
                </c:pt>
                <c:pt idx="385">
                  <c:v>5.6581087027064302E-4</c:v>
                </c:pt>
                <c:pt idx="386">
                  <c:v>5.3991792590937435E-4</c:v>
                </c:pt>
                <c:pt idx="387">
                  <c:v>5.1520211777580471E-4</c:v>
                </c:pt>
                <c:pt idx="388">
                  <c:v>4.9161084507578167E-4</c:v>
                </c:pt>
                <c:pt idx="389">
                  <c:v>4.6909378264031222E-4</c:v>
                </c:pt>
                <c:pt idx="390">
                  <c:v>4.4760278789924564E-4</c:v>
                </c:pt>
                <c:pt idx="391">
                  <c:v>4.2709181128617815E-4</c:v>
                </c:pt>
                <c:pt idx="392">
                  <c:v>4.0751680997295548E-4</c:v>
                </c:pt>
                <c:pt idx="393">
                  <c:v>3.8883566483362411E-4</c:v>
                </c:pt>
                <c:pt idx="394">
                  <c:v>3.7100810053897773E-4</c:v>
                </c:pt>
                <c:pt idx="395">
                  <c:v>3.5399560868433873E-4</c:v>
                </c:pt>
                <c:pt idx="396">
                  <c:v>3.3776137385484011E-4</c:v>
                </c:pt>
                <c:pt idx="397">
                  <c:v>3.2227020253411837E-4</c:v>
                </c:pt>
                <c:pt idx="398">
                  <c:v>3.074884547640911E-4</c:v>
                </c:pt>
                <c:pt idx="399">
                  <c:v>2.9338397846534058E-4</c:v>
                </c:pt>
                <c:pt idx="400">
                  <c:v>2.7992604632944842E-4</c:v>
                </c:pt>
                <c:pt idx="401">
                  <c:v>2.6708529519659495E-4</c:v>
                </c:pt>
                <c:pt idx="402">
                  <c:v>2.5483366783366379E-4</c:v>
                </c:pt>
                <c:pt idx="403">
                  <c:v>2.4314435703008303E-4</c:v>
                </c:pt>
                <c:pt idx="404">
                  <c:v>2.319917519306425E-4</c:v>
                </c:pt>
                <c:pt idx="405">
                  <c:v>2.2135138652655618E-4</c:v>
                </c:pt>
                <c:pt idx="406">
                  <c:v>2.1119989022803796E-4</c:v>
                </c:pt>
                <c:pt idx="407">
                  <c:v>2.0151494044373157E-4</c:v>
                </c:pt>
                <c:pt idx="408">
                  <c:v>1.9227521709432231E-4</c:v>
                </c:pt>
                <c:pt idx="409">
                  <c:v>1.8346035898971161E-4</c:v>
                </c:pt>
                <c:pt idx="410">
                  <c:v>1.7505092200112145E-4</c:v>
                </c:pt>
                <c:pt idx="411">
                  <c:v>1.6702833896150218E-4</c:v>
                </c:pt>
                <c:pt idx="412">
                  <c:v>1.5937488122958591E-4</c:v>
                </c:pt>
                <c:pt idx="413">
                  <c:v>1.520736218548764E-4</c:v>
                </c:pt>
                <c:pt idx="414">
                  <c:v>1.4510840028279852E-4</c:v>
                </c:pt>
                <c:pt idx="415">
                  <c:v>1.3846378854112334E-4</c:v>
                </c:pt>
                <c:pt idx="416">
                  <c:v>1.3212505885065558E-4</c:v>
                </c:pt>
                <c:pt idx="417">
                  <c:v>1.2607815260500625E-4</c:v>
                </c:pt>
                <c:pt idx="418">
                  <c:v>1.2030965066606156E-4</c:v>
                </c:pt>
                <c:pt idx="419">
                  <c:v>1.1480674492358275E-4</c:v>
                </c:pt>
                <c:pt idx="420">
                  <c:v>1.0955721106899969E-4</c:v>
                </c:pt>
                <c:pt idx="421">
                  <c:v>1.0454938253526305E-4</c:v>
                </c:pt>
                <c:pt idx="422">
                  <c:v>9.9772125556210183E-5</c:v>
                </c:pt>
                <c:pt idx="423">
                  <c:v>9.5214815300536434E-5</c:v>
                </c:pt>
                <c:pt idx="424">
                  <c:v>9.0867313037044903E-5</c:v>
                </c:pt>
                <c:pt idx="425">
                  <c:v>8.6719944289374837E-5</c:v>
                </c:pt>
                <c:pt idx="426">
                  <c:v>8.2763477939921777E-5</c:v>
                </c:pt>
                <c:pt idx="427">
                  <c:v>7.8989106244107139E-5</c:v>
                </c:pt>
              </c:numCache>
            </c:numRef>
          </c:val>
        </c:ser>
        <c:ser>
          <c:idx val="2"/>
          <c:order val="2"/>
          <c:tx>
            <c:v>Relative Frequency, Alternative</c:v>
          </c:tx>
          <c:spPr>
            <a:gradFill>
              <a:gsLst>
                <a:gs pos="0">
                  <a:schemeClr val="accent1">
                    <a:tint val="66000"/>
                    <a:satMod val="160000"/>
                    <a:alpha val="0"/>
                  </a:schemeClr>
                </a:gs>
                <a:gs pos="10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  <a:round/>
            </a:ln>
          </c:spPr>
          <c:cat>
            <c:numRef>
              <c:f>'Data, Nondirectional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Directional test chart'!$E$2:$E$437</c:f>
              <c:numCache>
                <c:formatCode>General</c:formatCode>
                <c:ptCount val="436"/>
                <c:pt idx="107" formatCode="0.0%">
                  <c:v>2.4941773206933861E-3</c:v>
                </c:pt>
                <c:pt idx="108" formatCode="0.0%">
                  <c:v>2.6105772275963452E-3</c:v>
                </c:pt>
                <c:pt idx="109" formatCode="0.0%">
                  <c:v>2.7322383352874555E-3</c:v>
                </c:pt>
                <c:pt idx="110" formatCode="0.0%">
                  <c:v>2.8593854358352671E-3</c:v>
                </c:pt>
                <c:pt idx="111" formatCode="0.0%">
                  <c:v>2.9922520132058916E-3</c:v>
                </c:pt>
                <c:pt idx="112" formatCode="0.0%">
                  <c:v>3.1310805179487634E-3</c:v>
                </c:pt>
                <c:pt idx="113" formatCode="0.0%">
                  <c:v>3.2761226464425503E-3</c:v>
                </c:pt>
                <c:pt idx="114" formatCode="0.0%">
                  <c:v>3.4276396244723737E-3</c:v>
                </c:pt>
                <c:pt idx="115" formatCode="0.0%">
                  <c:v>3.5859024948811805E-3</c:v>
                </c:pt>
                <c:pt idx="116" formatCode="0.0%">
                  <c:v>3.7511924090074247E-3</c:v>
                </c:pt>
                <c:pt idx="117" formatCode="0.0%">
                  <c:v>3.923800921589728E-3</c:v>
                </c:pt>
                <c:pt idx="118" formatCode="0.0%">
                  <c:v>4.104030288785092E-3</c:v>
                </c:pt>
                <c:pt idx="119" formatCode="0.0%">
                  <c:v>4.2921937689122469E-3</c:v>
                </c:pt>
                <c:pt idx="120" formatCode="0.0%">
                  <c:v>4.4886159254942902E-3</c:v>
                </c:pt>
                <c:pt idx="121" formatCode="0.0%">
                  <c:v>4.6936329321360425E-3</c:v>
                </c:pt>
                <c:pt idx="122" formatCode="0.0%">
                  <c:v>4.9075928787306738E-3</c:v>
                </c:pt>
                <c:pt idx="123" formatCode="0.0%">
                  <c:v>5.1308560784476074E-3</c:v>
                </c:pt>
                <c:pt idx="124" formatCode="0.0%">
                  <c:v>5.3637953749095905E-3</c:v>
                </c:pt>
                <c:pt idx="125" formatCode="0.0%">
                  <c:v>5.6067964489200702E-3</c:v>
                </c:pt>
                <c:pt idx="126" formatCode="0.0%">
                  <c:v>5.860258124054653E-3</c:v>
                </c:pt>
                <c:pt idx="127" formatCode="0.0%">
                  <c:v>6.1245926703800248E-3</c:v>
                </c:pt>
                <c:pt idx="128" formatCode="0.0%">
                  <c:v>6.4002261055124444E-3</c:v>
                </c:pt>
                <c:pt idx="129" formatCode="0.0%">
                  <c:v>6.6875984921745037E-3</c:v>
                </c:pt>
                <c:pt idx="130" formatCode="0.0%">
                  <c:v>6.9871642313536018E-3</c:v>
                </c:pt>
                <c:pt idx="131" formatCode="0.0%">
                  <c:v>7.2993923501091596E-3</c:v>
                </c:pt>
                <c:pt idx="132" formatCode="0.0%">
                  <c:v>7.6247667830171492E-3</c:v>
                </c:pt>
                <c:pt idx="133" formatCode="0.0%">
                  <c:v>7.9637866461806615E-3</c:v>
                </c:pt>
                <c:pt idx="134" formatCode="0.0%">
                  <c:v>8.3169665026742966E-3</c:v>
                </c:pt>
                <c:pt idx="135" formatCode="0.0%">
                  <c:v>8.6848366182273005E-3</c:v>
                </c:pt>
                <c:pt idx="136" formatCode="0.0%">
                  <c:v>9.067943205887068E-3</c:v>
                </c:pt>
                <c:pt idx="137" formatCode="0.0%">
                  <c:v>9.4668486583397247E-3</c:v>
                </c:pt>
                <c:pt idx="138" formatCode="0.0%">
                  <c:v>9.8821317664987245E-3</c:v>
                </c:pt>
                <c:pt idx="139" formatCode="0.0%">
                  <c:v>1.0314387922906652E-2</c:v>
                </c:pt>
                <c:pt idx="140" formatCode="0.0%">
                  <c:v>1.0764229308427875E-2</c:v>
                </c:pt>
                <c:pt idx="141" formatCode="0.0%">
                  <c:v>1.1232285060643091E-2</c:v>
                </c:pt>
                <c:pt idx="142" formatCode="0.0%">
                  <c:v>1.1719201422289435E-2</c:v>
                </c:pt>
                <c:pt idx="143" formatCode="0.0%">
                  <c:v>1.2225641868022562E-2</c:v>
                </c:pt>
                <c:pt idx="144" formatCode="0.0%">
                  <c:v>1.2752287207710763E-2</c:v>
                </c:pt>
                <c:pt idx="145" formatCode="0.0%">
                  <c:v>1.3299835664405324E-2</c:v>
                </c:pt>
                <c:pt idx="146" formatCode="0.0%">
                  <c:v>1.3869002925066111E-2</c:v>
                </c:pt>
                <c:pt idx="147" formatCode="0.0%">
                  <c:v>1.4460522162058558E-2</c:v>
                </c:pt>
                <c:pt idx="148" formatCode="0.0%">
                  <c:v>1.5075144023375718E-2</c:v>
                </c:pt>
                <c:pt idx="149" formatCode="0.0%">
                  <c:v>1.5713636589480429E-2</c:v>
                </c:pt>
                <c:pt idx="150" formatCode="0.0%">
                  <c:v>1.6376785294604759E-2</c:v>
                </c:pt>
                <c:pt idx="151" formatCode="0.0%">
                  <c:v>1.7065392810290288E-2</c:v>
                </c:pt>
                <c:pt idx="152" formatCode="0.0%">
                  <c:v>1.7780278888902237E-2</c:v>
                </c:pt>
                <c:pt idx="153" formatCode="0.0%">
                  <c:v>1.8522280164803128E-2</c:v>
                </c:pt>
                <c:pt idx="154" formatCode="0.0%">
                  <c:v>1.9292249910830082E-2</c:v>
                </c:pt>
                <c:pt idx="155" formatCode="0.0%">
                  <c:v>2.0091057747681846E-2</c:v>
                </c:pt>
                <c:pt idx="156" formatCode="0.0%">
                  <c:v>2.0919589303789812E-2</c:v>
                </c:pt>
                <c:pt idx="157" formatCode="0.0%">
                  <c:v>2.1778745823221417E-2</c:v>
                </c:pt>
                <c:pt idx="158" formatCode="0.0%">
                  <c:v>2.2669443719144873E-2</c:v>
                </c:pt>
                <c:pt idx="159" formatCode="0.0%">
                  <c:v>2.359261407037181E-2</c:v>
                </c:pt>
                <c:pt idx="160" formatCode="0.0%">
                  <c:v>2.4549202058490309E-2</c:v>
                </c:pt>
                <c:pt idx="161" formatCode="0.0%">
                  <c:v>2.5540166343104718E-2</c:v>
                </c:pt>
                <c:pt idx="162" formatCode="0.0%">
                  <c:v>2.6566478372711273E-2</c:v>
                </c:pt>
                <c:pt idx="163" formatCode="0.0%">
                  <c:v>2.7629121628762382E-2</c:v>
                </c:pt>
                <c:pt idx="164" formatCode="0.0%">
                  <c:v>2.8729090800504262E-2</c:v>
                </c:pt>
                <c:pt idx="165" formatCode="0.0%">
                  <c:v>2.9867390888217625E-2</c:v>
                </c:pt>
                <c:pt idx="166" formatCode="0.0%">
                  <c:v>3.1045036232546945E-2</c:v>
                </c:pt>
                <c:pt idx="167" formatCode="0.0%">
                  <c:v>3.226304946767105E-2</c:v>
                </c:pt>
                <c:pt idx="168" formatCode="0.0%">
                  <c:v>3.3522460396149908E-2</c:v>
                </c:pt>
                <c:pt idx="169" formatCode="0.0%">
                  <c:v>3.4824304783376364E-2</c:v>
                </c:pt>
                <c:pt idx="170" formatCode="0.0%">
                  <c:v>3.6169623069670698E-2</c:v>
                </c:pt>
                <c:pt idx="171" formatCode="0.0%">
                  <c:v>3.7559458998179272E-2</c:v>
                </c:pt>
                <c:pt idx="172" formatCode="0.0%">
                  <c:v>3.8994858156877837E-2</c:v>
                </c:pt>
                <c:pt idx="173" formatCode="0.0%">
                  <c:v>4.0476866433134216E-2</c:v>
                </c:pt>
                <c:pt idx="174" formatCode="0.0%">
                  <c:v>4.2006528379457085E-2</c:v>
                </c:pt>
                <c:pt idx="175" formatCode="0.0%">
                  <c:v>4.358488548924476E-2</c:v>
                </c:pt>
                <c:pt idx="176" formatCode="0.0%">
                  <c:v>4.5212974381553889E-2</c:v>
                </c:pt>
                <c:pt idx="177" formatCode="0.0%">
                  <c:v>4.6891824894130227E-2</c:v>
                </c:pt>
                <c:pt idx="178" formatCode="0.0%">
                  <c:v>4.8622458084184639E-2</c:v>
                </c:pt>
                <c:pt idx="179" formatCode="0.0%">
                  <c:v>5.0405884136655976E-2</c:v>
                </c:pt>
                <c:pt idx="180" formatCode="0.0%">
                  <c:v>5.2243100179980406E-2</c:v>
                </c:pt>
                <c:pt idx="181" formatCode="0.0%">
                  <c:v>5.4135088009680164E-2</c:v>
                </c:pt>
                <c:pt idx="182" formatCode="0.0%">
                  <c:v>5.6082811720401041E-2</c:v>
                </c:pt>
                <c:pt idx="183" formatCode="0.0%">
                  <c:v>5.808721524735698E-2</c:v>
                </c:pt>
                <c:pt idx="184" formatCode="0.0%">
                  <c:v>6.0149219818491431E-2</c:v>
                </c:pt>
                <c:pt idx="185" formatCode="0.0%">
                  <c:v>6.2269721319032585E-2</c:v>
                </c:pt>
                <c:pt idx="186" formatCode="0.0%">
                  <c:v>6.444958757050237E-2</c:v>
                </c:pt>
                <c:pt idx="187" formatCode="0.0%">
                  <c:v>6.6689655526642688E-2</c:v>
                </c:pt>
                <c:pt idx="188" formatCode="0.0%">
                  <c:v>6.8990728389136849E-2</c:v>
                </c:pt>
                <c:pt idx="189" formatCode="0.0%">
                  <c:v>7.1353572646438213E-2</c:v>
                </c:pt>
                <c:pt idx="190" formatCode="0.0%">
                  <c:v>7.3778915039463558E-2</c:v>
                </c:pt>
                <c:pt idx="191" formatCode="0.0%">
                  <c:v>7.6267439458367253E-2</c:v>
                </c:pt>
                <c:pt idx="192" formatCode="0.0%">
                  <c:v>7.8819783775085361E-2</c:v>
                </c:pt>
                <c:pt idx="193" formatCode="0.0%">
                  <c:v>8.1436536616818281E-2</c:v>
                </c:pt>
                <c:pt idx="194" formatCode="0.0%">
                  <c:v>8.4118234086112659E-2</c:v>
                </c:pt>
                <c:pt idx="195" formatCode="0.0%">
                  <c:v>8.6865356433700094E-2</c:v>
                </c:pt>
                <c:pt idx="196" formatCode="0.0%">
                  <c:v>8.9678324690753375E-2</c:v>
                </c:pt>
                <c:pt idx="197" formatCode="0.0%">
                  <c:v>9.2557497267728231E-2</c:v>
                </c:pt>
                <c:pt idx="198" formatCode="0.0%">
                  <c:v>9.5503166527465391E-2</c:v>
                </c:pt>
                <c:pt idx="199" formatCode="0.0%">
                  <c:v>9.8515555340735209E-2</c:v>
                </c:pt>
                <c:pt idx="200" formatCode="0.0%">
                  <c:v>0.10159481363291027</c:v>
                </c:pt>
                <c:pt idx="201" formatCode="0.0%">
                  <c:v>0.10474101493094871</c:v>
                </c:pt>
                <c:pt idx="202" formatCode="0.0%">
                  <c:v>0.10795415292036063</c:v>
                </c:pt>
                <c:pt idx="203" formatCode="0.0%">
                  <c:v>0.11123413802230511</c:v>
                </c:pt>
                <c:pt idx="204" formatCode="0.0%">
                  <c:v>0.11458079400143106</c:v>
                </c:pt>
                <c:pt idx="205" formatCode="0.0%">
                  <c:v>0.11799385461551856</c:v>
                </c:pt>
                <c:pt idx="206" formatCode="0.0%">
                  <c:v>0.12147296031840289</c:v>
                </c:pt>
                <c:pt idx="207" formatCode="0.0%">
                  <c:v>0.125017655028065</c:v>
                </c:pt>
                <c:pt idx="208" formatCode="0.0%">
                  <c:v>0.12862738297214607</c:v>
                </c:pt>
                <c:pt idx="209" formatCode="0.0%">
                  <c:v>0.13230148562348742</c:v>
                </c:pt>
                <c:pt idx="210" formatCode="0.0%">
                  <c:v>0.13603919873860865</c:v>
                </c:pt>
                <c:pt idx="211" formatCode="0.0%">
                  <c:v>0.13983964951230846</c:v>
                </c:pt>
                <c:pt idx="212" formatCode="0.0%">
                  <c:v>0.14370185386180698</c:v>
                </c:pt>
                <c:pt idx="213" formatCode="0.0%">
                  <c:v>0.14762471385403808</c:v>
                </c:pt>
                <c:pt idx="214" formatCode="0.0%">
                  <c:v>0.15160701528984166</c:v>
                </c:pt>
                <c:pt idx="215" formatCode="0.0%">
                  <c:v>0.15564742545889926</c:v>
                </c:pt>
                <c:pt idx="216" formatCode="0.0%">
                  <c:v>0.15974449107929753</c:v>
                </c:pt>
                <c:pt idx="217" formatCode="0.0%">
                  <c:v>0.16389663643558372</c:v>
                </c:pt>
                <c:pt idx="218" formatCode="0.0%">
                  <c:v>0.16810216172910808</c:v>
                </c:pt>
                <c:pt idx="219" formatCode="0.0%">
                  <c:v>0.17235924165430599</c:v>
                </c:pt>
                <c:pt idx="220" formatCode="0.0%">
                  <c:v>0.17666592421437724</c:v>
                </c:pt>
                <c:pt idx="221" formatCode="0.0%">
                  <c:v>0.18102012978955009</c:v>
                </c:pt>
                <c:pt idx="222" formatCode="0.0%">
                  <c:v>0.18541965047078812</c:v>
                </c:pt>
                <c:pt idx="223" formatCode="0.0%">
                  <c:v>0.18986214967139056</c:v>
                </c:pt>
                <c:pt idx="224" formatCode="0.0%">
                  <c:v>0.19434516202846697</c:v>
                </c:pt>
                <c:pt idx="225" formatCode="0.0%">
                  <c:v>0.19886609360571966</c:v>
                </c:pt>
                <c:pt idx="226" formatCode="0.0%">
                  <c:v>0.2034222224083512</c:v>
                </c:pt>
                <c:pt idx="227" formatCode="0.0%">
                  <c:v>0.20801069922022322</c:v>
                </c:pt>
                <c:pt idx="228" formatCode="0.0%">
                  <c:v>0.21262854877263274</c:v>
                </c:pt>
                <c:pt idx="229" formatCode="0.0%">
                  <c:v>0.21727267125323765</c:v>
                </c:pt>
                <c:pt idx="230" formatCode="0.0%">
                  <c:v>0.22193984416275972</c:v>
                </c:pt>
                <c:pt idx="231" formatCode="0.0%">
                  <c:v>0.22662672452611984</c:v>
                </c:pt>
                <c:pt idx="232" formatCode="0.0%">
                  <c:v>0.2313298514636227</c:v>
                </c:pt>
                <c:pt idx="233" formatCode="0.0%">
                  <c:v>0.23604564912670095</c:v>
                </c:pt>
                <c:pt idx="234" formatCode="0.0%">
                  <c:v>0.24077043000156567</c:v>
                </c:pt>
                <c:pt idx="235" formatCode="0.0%">
                  <c:v>0.24550039858288425</c:v>
                </c:pt>
                <c:pt idx="236" formatCode="0.0%">
                  <c:v>0.25023165541833059</c:v>
                </c:pt>
                <c:pt idx="237" formatCode="0.0%">
                  <c:v>0.25496020152352172</c:v>
                </c:pt>
                <c:pt idx="238" formatCode="0.0%">
                  <c:v>0.25968194316548487</c:v>
                </c:pt>
                <c:pt idx="239" formatCode="0.0%">
                  <c:v>0.26439269701138279</c:v>
                </c:pt>
                <c:pt idx="240" formatCode="0.0%">
                  <c:v>0.2690881956377823</c:v>
                </c:pt>
                <c:pt idx="241" formatCode="0.0%">
                  <c:v>0.27376409339427149</c:v>
                </c:pt>
                <c:pt idx="242" formatCode="0.0%">
                  <c:v>0.2784159726137389</c:v>
                </c:pt>
                <c:pt idx="243" formatCode="0.0%">
                  <c:v>0.2830393501601145</c:v>
                </c:pt>
                <c:pt idx="244" formatCode="0.0%">
                  <c:v>0.28762968430285529</c:v>
                </c:pt>
                <c:pt idx="245" formatCode="0.0%">
                  <c:v>0.29218238190594109</c:v>
                </c:pt>
                <c:pt idx="246" formatCode="0.0%">
                  <c:v>0.29669280591763569</c:v>
                </c:pt>
                <c:pt idx="247" formatCode="0.0%">
                  <c:v>0.30115628314577447</c:v>
                </c:pt>
                <c:pt idx="248" formatCode="0.0%">
                  <c:v>0.30556811230187114</c:v>
                </c:pt>
                <c:pt idx="249" formatCode="0.0%">
                  <c:v>0.30992357229589873</c:v>
                </c:pt>
                <c:pt idx="250" formatCode="0.0%">
                  <c:v>0.31421793076220317</c:v>
                </c:pt>
                <c:pt idx="251" formatCode="0.0%">
                  <c:v>0.31844645279566086</c:v>
                </c:pt>
                <c:pt idx="252" formatCode="0.0%">
                  <c:v>0.32260440987590328</c:v>
                </c:pt>
                <c:pt idx="253" formatCode="0.0%">
                  <c:v>0.32668708895620474</c:v>
                </c:pt>
                <c:pt idx="254" formatCode="0.0%">
                  <c:v>0.33068980169248174</c:v>
                </c:pt>
                <c:pt idx="255" formatCode="0.0%">
                  <c:v>0.33460789378678191</c:v>
                </c:pt>
                <c:pt idx="256" formatCode="0.0%">
                  <c:v>0.33843675441866117</c:v>
                </c:pt>
                <c:pt idx="257" formatCode="0.0%">
                  <c:v>0.34217182573696409</c:v>
                </c:pt>
                <c:pt idx="258" formatCode="0.0%">
                  <c:v>0.34580861238374172</c:v>
                </c:pt>
                <c:pt idx="259" formatCode="0.0%">
                  <c:v>0.34934269102136989</c:v>
                </c:pt>
                <c:pt idx="260" formatCode="0.0%">
                  <c:v>0.35276971983337674</c:v>
                </c:pt>
                <c:pt idx="261" formatCode="0.0%">
                  <c:v>0.35608544796904912</c:v>
                </c:pt>
                <c:pt idx="262" formatCode="0.0%">
                  <c:v>0.35928572490158373</c:v>
                </c:pt>
                <c:pt idx="263" formatCode="0.0%">
                  <c:v>0.36236650966936146</c:v>
                </c:pt>
                <c:pt idx="264" formatCode="0.0%">
                  <c:v>0.36532387996988069</c:v>
                </c:pt>
                <c:pt idx="265" formatCode="0.0%">
                  <c:v>0.36815404107597061</c:v>
                </c:pt>
                <c:pt idx="266" formatCode="0.0%">
                  <c:v>0.37085333454413</c:v>
                </c:pt>
                <c:pt idx="267" formatCode="0.0%">
                  <c:v>0.37341824668520018</c:v>
                </c:pt>
                <c:pt idx="268" formatCode="0.0%">
                  <c:v>0.37584541676808375</c:v>
                </c:pt>
                <c:pt idx="269" formatCode="0.0%">
                  <c:v>0.37813164492785617</c:v>
                </c:pt>
                <c:pt idx="270" formatCode="0.0%">
                  <c:v>0.38027389975039794</c:v>
                </c:pt>
                <c:pt idx="271" formatCode="0.0%">
                  <c:v>0.38226932550658155</c:v>
                </c:pt>
                <c:pt idx="272" formatCode="0.0%">
                  <c:v>0.38411524901009092</c:v>
                </c:pt>
                <c:pt idx="273" formatCode="0.0%">
                  <c:v>0.38580918607411929</c:v>
                </c:pt>
                <c:pt idx="274" formatCode="0.0%">
                  <c:v>0.38734884754348131</c:v>
                </c:pt>
                <c:pt idx="275" formatCode="0.0%">
                  <c:v>0.38873214488008778</c:v>
                </c:pt>
                <c:pt idx="276" formatCode="0.0%">
                  <c:v>0.38995719528124601</c:v>
                </c:pt>
                <c:pt idx="277" formatCode="0.0%">
                  <c:v>0.39102232631187539</c:v>
                </c:pt>
                <c:pt idx="278" formatCode="0.0%">
                  <c:v>0.39192608003344531</c:v>
                </c:pt>
                <c:pt idx="279" formatCode="0.0%">
                  <c:v>0.39266721661425202</c:v>
                </c:pt>
                <c:pt idx="280" formatCode="0.0%">
                  <c:v>0.39324471740753536</c:v>
                </c:pt>
                <c:pt idx="281" formatCode="0.0%">
                  <c:v>0.39365778748589259</c:v>
                </c:pt>
                <c:pt idx="282" formatCode="0.0%">
                  <c:v>0.39390585762246466</c:v>
                </c:pt>
                <c:pt idx="283" formatCode="0.0%">
                  <c:v>0.39398858571143264</c:v>
                </c:pt>
                <c:pt idx="284" formatCode="0.0%">
                  <c:v>0.39390585762246466</c:v>
                </c:pt>
                <c:pt idx="285" formatCode="0.0%">
                  <c:v>0.39365778748589259</c:v>
                </c:pt>
                <c:pt idx="286" formatCode="0.0%">
                  <c:v>0.39324471740753536</c:v>
                </c:pt>
                <c:pt idx="287" formatCode="0.0%">
                  <c:v>0.39266721661425202</c:v>
                </c:pt>
                <c:pt idx="288" formatCode="0.0%">
                  <c:v>0.39192608003344531</c:v>
                </c:pt>
                <c:pt idx="289" formatCode="0.0%">
                  <c:v>0.39102232631187539</c:v>
                </c:pt>
                <c:pt idx="290" formatCode="0.0%">
                  <c:v>0.38995719528124601</c:v>
                </c:pt>
                <c:pt idx="291" formatCode="0.0%">
                  <c:v>0.38873214488008778</c:v>
                </c:pt>
                <c:pt idx="292" formatCode="0.0%">
                  <c:v>0.38734884754348131</c:v>
                </c:pt>
                <c:pt idx="293" formatCode="0.0%">
                  <c:v>0.38580918607411929</c:v>
                </c:pt>
                <c:pt idx="294" formatCode="0.0%">
                  <c:v>0.38411524901009092</c:v>
                </c:pt>
                <c:pt idx="295" formatCode="0.0%">
                  <c:v>0.38226932550658155</c:v>
                </c:pt>
                <c:pt idx="296" formatCode="0.0%">
                  <c:v>0.38027389975039794</c:v>
                </c:pt>
                <c:pt idx="297" formatCode="0.0%">
                  <c:v>0.37813164492785617</c:v>
                </c:pt>
                <c:pt idx="298" formatCode="0.0%">
                  <c:v>0.37584541676808375</c:v>
                </c:pt>
                <c:pt idx="299" formatCode="0.0%">
                  <c:v>0.37341824668520018</c:v>
                </c:pt>
                <c:pt idx="300" formatCode="0.0%">
                  <c:v>0.37085333454413</c:v>
                </c:pt>
                <c:pt idx="301" formatCode="0.0%">
                  <c:v>0.36815404107597061</c:v>
                </c:pt>
                <c:pt idx="302" formatCode="0.0%">
                  <c:v>0.36532387996988069</c:v>
                </c:pt>
                <c:pt idx="303" formatCode="0.0%">
                  <c:v>0.36236650966936146</c:v>
                </c:pt>
                <c:pt idx="304" formatCode="0.0%">
                  <c:v>0.35928572490158373</c:v>
                </c:pt>
                <c:pt idx="305" formatCode="0.0%">
                  <c:v>0.35608544796904912</c:v>
                </c:pt>
                <c:pt idx="306" formatCode="0.0%">
                  <c:v>0.35276971983337674</c:v>
                </c:pt>
                <c:pt idx="307" formatCode="0.0%">
                  <c:v>0.34934269102136989</c:v>
                </c:pt>
                <c:pt idx="308" formatCode="0.0%">
                  <c:v>0.34580861238374172</c:v>
                </c:pt>
                <c:pt idx="309" formatCode="0.0%">
                  <c:v>0.34217182573696409</c:v>
                </c:pt>
                <c:pt idx="310" formatCode="0.0%">
                  <c:v>0.33843675441866117</c:v>
                </c:pt>
                <c:pt idx="311" formatCode="0.0%">
                  <c:v>0.33460789378678191</c:v>
                </c:pt>
                <c:pt idx="312" formatCode="0.0%">
                  <c:v>0.33068980169248174</c:v>
                </c:pt>
                <c:pt idx="313" formatCode="0.0%">
                  <c:v>0.32668708895620474</c:v>
                </c:pt>
                <c:pt idx="314" formatCode="0.0%">
                  <c:v>0.32260440987590328</c:v>
                </c:pt>
                <c:pt idx="315" formatCode="0.0%">
                  <c:v>0.31844645279566086</c:v>
                </c:pt>
                <c:pt idx="316" formatCode="0.0%">
                  <c:v>0.31421793076220317</c:v>
                </c:pt>
                <c:pt idx="317" formatCode="0.0%">
                  <c:v>0.30992357229589873</c:v>
                </c:pt>
                <c:pt idx="318" formatCode="0.0%">
                  <c:v>0.30556811230187114</c:v>
                </c:pt>
                <c:pt idx="319" formatCode="0.0%">
                  <c:v>0.30115628314577447</c:v>
                </c:pt>
                <c:pt idx="320" formatCode="0.0%">
                  <c:v>0.29669280591763569</c:v>
                </c:pt>
                <c:pt idx="321" formatCode="0.0%">
                  <c:v>0.29218238190594109</c:v>
                </c:pt>
                <c:pt idx="322" formatCode="0.0%">
                  <c:v>0.28762968430285529</c:v>
                </c:pt>
                <c:pt idx="323" formatCode="0.0%">
                  <c:v>0.2830393501601145</c:v>
                </c:pt>
                <c:pt idx="324" formatCode="0.0%">
                  <c:v>0.2784159726137389</c:v>
                </c:pt>
                <c:pt idx="325" formatCode="0.0%">
                  <c:v>0.27376409339427149</c:v>
                </c:pt>
                <c:pt idx="326" formatCode="0.0%">
                  <c:v>0.2690881956377823</c:v>
                </c:pt>
                <c:pt idx="327" formatCode="0.0%">
                  <c:v>0.26439269701138279</c:v>
                </c:pt>
                <c:pt idx="328" formatCode="0.0%">
                  <c:v>0.25968194316548487</c:v>
                </c:pt>
                <c:pt idx="329" formatCode="0.0%">
                  <c:v>0.25496020152352172</c:v>
                </c:pt>
                <c:pt idx="330" formatCode="0.0%">
                  <c:v>0.25023165541833059</c:v>
                </c:pt>
                <c:pt idx="331" formatCode="0.0%">
                  <c:v>0.24550039858288425</c:v>
                </c:pt>
                <c:pt idx="332" formatCode="0.0%">
                  <c:v>0.24077043000156567</c:v>
                </c:pt>
                <c:pt idx="333" formatCode="0.0%">
                  <c:v>0.23604564912670095</c:v>
                </c:pt>
                <c:pt idx="334" formatCode="0.0%">
                  <c:v>0.2313298514636227</c:v>
                </c:pt>
                <c:pt idx="335" formatCode="0.0%">
                  <c:v>0.22662672452611984</c:v>
                </c:pt>
                <c:pt idx="336" formatCode="0.0%">
                  <c:v>0.22193984416275972</c:v>
                </c:pt>
                <c:pt idx="337" formatCode="0.0%">
                  <c:v>0.21727267125323765</c:v>
                </c:pt>
                <c:pt idx="338" formatCode="0.0%">
                  <c:v>0.21262854877263274</c:v>
                </c:pt>
                <c:pt idx="339" formatCode="0.0%">
                  <c:v>0.20801069922022322</c:v>
                </c:pt>
                <c:pt idx="340" formatCode="0.0%">
                  <c:v>0.2034222224083512</c:v>
                </c:pt>
                <c:pt idx="341" formatCode="0.0%">
                  <c:v>0.19886609360571966</c:v>
                </c:pt>
                <c:pt idx="342" formatCode="0.0%">
                  <c:v>0.19434516202846697</c:v>
                </c:pt>
                <c:pt idx="343" formatCode="0.0%">
                  <c:v>0.18986214967139056</c:v>
                </c:pt>
                <c:pt idx="344" formatCode="0.0%">
                  <c:v>0.18541965047078812</c:v>
                </c:pt>
                <c:pt idx="345" formatCode="0.0%">
                  <c:v>0.18102012978955009</c:v>
                </c:pt>
                <c:pt idx="346" formatCode="0.0%">
                  <c:v>0.17666592421437724</c:v>
                </c:pt>
                <c:pt idx="347" formatCode="0.0%">
                  <c:v>0.17235924165430599</c:v>
                </c:pt>
                <c:pt idx="348" formatCode="0.0%">
                  <c:v>0.16810216172910808</c:v>
                </c:pt>
                <c:pt idx="349" formatCode="0.0%">
                  <c:v>0.16389663643558372</c:v>
                </c:pt>
                <c:pt idx="350" formatCode="0.0%">
                  <c:v>0.15974449107929753</c:v>
                </c:pt>
                <c:pt idx="351" formatCode="0.0%">
                  <c:v>0.15564742545889926</c:v>
                </c:pt>
                <c:pt idx="352" formatCode="0.0%">
                  <c:v>0.15160701528984166</c:v>
                </c:pt>
                <c:pt idx="353" formatCode="0.0%">
                  <c:v>0.14762471385403808</c:v>
                </c:pt>
                <c:pt idx="354" formatCode="0.0%">
                  <c:v>0.14370185386180698</c:v>
                </c:pt>
                <c:pt idx="355" formatCode="0.0%">
                  <c:v>0.13983964951230846</c:v>
                </c:pt>
                <c:pt idx="356" formatCode="0.0%">
                  <c:v>0.13603919873860865</c:v>
                </c:pt>
                <c:pt idx="357" formatCode="0.0%">
                  <c:v>0.13230148562348742</c:v>
                </c:pt>
                <c:pt idx="358" formatCode="0.0%">
                  <c:v>0.12862738297214607</c:v>
                </c:pt>
                <c:pt idx="359" formatCode="0.0%">
                  <c:v>0.125017655028065</c:v>
                </c:pt>
                <c:pt idx="360" formatCode="0.0%">
                  <c:v>0.12147296031840289</c:v>
                </c:pt>
                <c:pt idx="361" formatCode="0.0%">
                  <c:v>0.11799385461551856</c:v>
                </c:pt>
                <c:pt idx="362" formatCode="0.0%">
                  <c:v>0.11458079400143106</c:v>
                </c:pt>
                <c:pt idx="363" formatCode="0.0%">
                  <c:v>0.11123413802230511</c:v>
                </c:pt>
                <c:pt idx="364" formatCode="0.0%">
                  <c:v>0.10795415292036063</c:v>
                </c:pt>
                <c:pt idx="365" formatCode="0.0%">
                  <c:v>0.10474101493094871</c:v>
                </c:pt>
                <c:pt idx="366" formatCode="0.0%">
                  <c:v>0.10159481363291027</c:v>
                </c:pt>
                <c:pt idx="367" formatCode="0.0%">
                  <c:v>9.8515555340735209E-2</c:v>
                </c:pt>
                <c:pt idx="368" formatCode="0.0%">
                  <c:v>9.5503166527465391E-2</c:v>
                </c:pt>
                <c:pt idx="369" formatCode="0.0%">
                  <c:v>9.2557497267728231E-2</c:v>
                </c:pt>
                <c:pt idx="370" formatCode="0.0%">
                  <c:v>8.9678324690753375E-2</c:v>
                </c:pt>
                <c:pt idx="371" formatCode="0.0%">
                  <c:v>8.6865356433700094E-2</c:v>
                </c:pt>
                <c:pt idx="372" formatCode="0.0%">
                  <c:v>8.4118234086112659E-2</c:v>
                </c:pt>
                <c:pt idx="373" formatCode="0.0%">
                  <c:v>8.1436536616818281E-2</c:v>
                </c:pt>
                <c:pt idx="374" formatCode="0.0%">
                  <c:v>7.8819783775085361E-2</c:v>
                </c:pt>
                <c:pt idx="375" formatCode="0.0%">
                  <c:v>7.6267439458367253E-2</c:v>
                </c:pt>
                <c:pt idx="376" formatCode="0.0%">
                  <c:v>7.3778915039463558E-2</c:v>
                </c:pt>
                <c:pt idx="377" formatCode="0.0%">
                  <c:v>7.1353572646438213E-2</c:v>
                </c:pt>
                <c:pt idx="378" formatCode="0.0%">
                  <c:v>6.8990728389136849E-2</c:v>
                </c:pt>
                <c:pt idx="379" formatCode="0.0%">
                  <c:v>6.6689655526642688E-2</c:v>
                </c:pt>
                <c:pt idx="380" formatCode="0.0%">
                  <c:v>6.444958757050237E-2</c:v>
                </c:pt>
                <c:pt idx="381" formatCode="0.0%">
                  <c:v>6.2269721319032585E-2</c:v>
                </c:pt>
                <c:pt idx="382" formatCode="0.0%">
                  <c:v>6.0149219818491431E-2</c:v>
                </c:pt>
                <c:pt idx="383" formatCode="0.0%">
                  <c:v>5.808721524735698E-2</c:v>
                </c:pt>
                <c:pt idx="384" formatCode="0.0%">
                  <c:v>5.6082811720401041E-2</c:v>
                </c:pt>
                <c:pt idx="385" formatCode="0.0%">
                  <c:v>5.4135088009680164E-2</c:v>
                </c:pt>
                <c:pt idx="386" formatCode="0.0%">
                  <c:v>5.2243100179980406E-2</c:v>
                </c:pt>
                <c:pt idx="387" formatCode="0.0%">
                  <c:v>5.0405884136655976E-2</c:v>
                </c:pt>
                <c:pt idx="388" formatCode="0.0%">
                  <c:v>4.8622458084184639E-2</c:v>
                </c:pt>
                <c:pt idx="389" formatCode="0.0%">
                  <c:v>4.6891824894130227E-2</c:v>
                </c:pt>
                <c:pt idx="390" formatCode="0.0%">
                  <c:v>4.5212974381553889E-2</c:v>
                </c:pt>
                <c:pt idx="391" formatCode="0.0%">
                  <c:v>4.358488548924476E-2</c:v>
                </c:pt>
                <c:pt idx="392" formatCode="0.0%">
                  <c:v>4.2006528379456336E-2</c:v>
                </c:pt>
                <c:pt idx="393" formatCode="0.0%">
                  <c:v>4.0476866433134216E-2</c:v>
                </c:pt>
                <c:pt idx="394" formatCode="0.0%">
                  <c:v>3.8994858156877837E-2</c:v>
                </c:pt>
                <c:pt idx="395" formatCode="0.0%">
                  <c:v>3.7559458998179272E-2</c:v>
                </c:pt>
                <c:pt idx="396" formatCode="0.0%">
                  <c:v>3.6169623069669997E-2</c:v>
                </c:pt>
                <c:pt idx="397" formatCode="0.0%">
                  <c:v>3.4824304783376364E-2</c:v>
                </c:pt>
                <c:pt idx="398" formatCode="0.0%">
                  <c:v>3.3522460396149908E-2</c:v>
                </c:pt>
                <c:pt idx="399" formatCode="0.0%">
                  <c:v>3.226304946767105E-2</c:v>
                </c:pt>
                <c:pt idx="400" formatCode="0.0%">
                  <c:v>3.1045036232546327E-2</c:v>
                </c:pt>
                <c:pt idx="401" formatCode="0.0%">
                  <c:v>2.9867390888217625E-2</c:v>
                </c:pt>
                <c:pt idx="402" formatCode="0.0%">
                  <c:v>2.8729090800504262E-2</c:v>
                </c:pt>
                <c:pt idx="403" formatCode="0.0%">
                  <c:v>2.7629121628762382E-2</c:v>
                </c:pt>
                <c:pt idx="404" formatCode="0.0%">
                  <c:v>2.6566478372710742E-2</c:v>
                </c:pt>
                <c:pt idx="405" formatCode="0.0%">
                  <c:v>2.5540166343104718E-2</c:v>
                </c:pt>
                <c:pt idx="406" formatCode="0.0%">
                  <c:v>2.4549202058490309E-2</c:v>
                </c:pt>
                <c:pt idx="407" formatCode="0.0%">
                  <c:v>2.359261407037181E-2</c:v>
                </c:pt>
                <c:pt idx="408" formatCode="0.0%">
                  <c:v>2.2669443719144412E-2</c:v>
                </c:pt>
                <c:pt idx="409" formatCode="0.0%">
                  <c:v>2.1778745823221417E-2</c:v>
                </c:pt>
                <c:pt idx="410" formatCode="0.0%">
                  <c:v>2.0919589303789812E-2</c:v>
                </c:pt>
                <c:pt idx="411" formatCode="0.0%">
                  <c:v>2.0091057747681846E-2</c:v>
                </c:pt>
                <c:pt idx="412" formatCode="0.0%">
                  <c:v>1.9292249910829715E-2</c:v>
                </c:pt>
                <c:pt idx="413" formatCode="0.0%">
                  <c:v>1.8522280164803128E-2</c:v>
                </c:pt>
                <c:pt idx="414" formatCode="0.0%">
                  <c:v>1.7780278888902237E-2</c:v>
                </c:pt>
                <c:pt idx="415" formatCode="0.0%">
                  <c:v>1.7065392810289959E-2</c:v>
                </c:pt>
                <c:pt idx="416" formatCode="0.0%">
                  <c:v>1.6376785294604422E-2</c:v>
                </c:pt>
                <c:pt idx="417" formatCode="0.0%">
                  <c:v>1.5713636589480127E-2</c:v>
                </c:pt>
                <c:pt idx="418" formatCode="0.0%">
                  <c:v>1.5075144023375718E-2</c:v>
                </c:pt>
                <c:pt idx="419" formatCode="0.0%">
                  <c:v>1.4460522162058259E-2</c:v>
                </c:pt>
                <c:pt idx="420" formatCode="0.0%">
                  <c:v>1.3869002925065814E-2</c:v>
                </c:pt>
                <c:pt idx="421" formatCode="0.0%">
                  <c:v>1.329983566440503E-2</c:v>
                </c:pt>
                <c:pt idx="422" formatCode="0.0%">
                  <c:v>1.2752287207710763E-2</c:v>
                </c:pt>
                <c:pt idx="423" formatCode="0.0%">
                  <c:v>1.2225641868022297E-2</c:v>
                </c:pt>
                <c:pt idx="424" formatCode="0.0%">
                  <c:v>1.1719201422289188E-2</c:v>
                </c:pt>
                <c:pt idx="425" formatCode="0.0%">
                  <c:v>1.1232285060642855E-2</c:v>
                </c:pt>
                <c:pt idx="426" formatCode="0.0%">
                  <c:v>1.0764229308427875E-2</c:v>
                </c:pt>
                <c:pt idx="427" formatCode="0.0%">
                  <c:v>1.0314387922906431E-2</c:v>
                </c:pt>
                <c:pt idx="428" formatCode="0.0%">
                  <c:v>9.8821317664985111E-3</c:v>
                </c:pt>
                <c:pt idx="429" formatCode="0.0%">
                  <c:v>9.4668486583395148E-3</c:v>
                </c:pt>
                <c:pt idx="430" formatCode="0.0%">
                  <c:v>9.067943205887068E-3</c:v>
                </c:pt>
                <c:pt idx="431" formatCode="0.0%">
                  <c:v>8.6848366182271011E-3</c:v>
                </c:pt>
                <c:pt idx="432" formatCode="0.0%">
                  <c:v>8.3169665026741144E-3</c:v>
                </c:pt>
                <c:pt idx="433" formatCode="0.0%">
                  <c:v>7.9637866461804915E-3</c:v>
                </c:pt>
                <c:pt idx="434" formatCode="0.0%">
                  <c:v>7.6247667830169862E-3</c:v>
                </c:pt>
                <c:pt idx="435" formatCode="0.0%">
                  <c:v>7.2993923501090043E-3</c:v>
                </c:pt>
              </c:numCache>
            </c:numRef>
          </c:val>
        </c:ser>
        <c:ser>
          <c:idx val="4"/>
          <c:order val="4"/>
          <c:tx>
            <c:v>Alpha</c:v>
          </c:tx>
          <c:spPr>
            <a:solidFill>
              <a:srgbClr xmlns:mc="http://schemas.openxmlformats.org/markup-compatibility/2006" xmlns:a14="http://schemas.microsoft.com/office/drawing/2010/main" val="FF0000" mc:Ignorable=""/>
            </a:solidFill>
          </c:spPr>
          <c:cat>
            <c:numRef>
              <c:f>'Data, Nondirectional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Nondirectional test chart'!$H$2:$H$429</c:f>
              <c:numCache>
                <c:formatCode>0.00000</c:formatCode>
                <c:ptCount val="428"/>
                <c:pt idx="0">
                  <c:v>2.3828222444834874E-3</c:v>
                </c:pt>
                <c:pt idx="1">
                  <c:v>2.4941773206933861E-3</c:v>
                </c:pt>
                <c:pt idx="2">
                  <c:v>2.6105772275963452E-3</c:v>
                </c:pt>
                <c:pt idx="3">
                  <c:v>2.7322383352874555E-3</c:v>
                </c:pt>
                <c:pt idx="4">
                  <c:v>2.8593854358352671E-3</c:v>
                </c:pt>
                <c:pt idx="5">
                  <c:v>2.9922520132058916E-3</c:v>
                </c:pt>
                <c:pt idx="6">
                  <c:v>3.1310805179487634E-3</c:v>
                </c:pt>
                <c:pt idx="7">
                  <c:v>3.2761226464425503E-3</c:v>
                </c:pt>
                <c:pt idx="8">
                  <c:v>3.4276396244723737E-3</c:v>
                </c:pt>
                <c:pt idx="9">
                  <c:v>3.5859024948811805E-3</c:v>
                </c:pt>
                <c:pt idx="10">
                  <c:v>3.7511924090074247E-3</c:v>
                </c:pt>
                <c:pt idx="11">
                  <c:v>3.923800921589728E-3</c:v>
                </c:pt>
                <c:pt idx="12">
                  <c:v>4.104030288785092E-3</c:v>
                </c:pt>
                <c:pt idx="13">
                  <c:v>4.2921937689122469E-3</c:v>
                </c:pt>
                <c:pt idx="14">
                  <c:v>4.4886159254942902E-3</c:v>
                </c:pt>
                <c:pt idx="15">
                  <c:v>4.6936329321360425E-3</c:v>
                </c:pt>
                <c:pt idx="16">
                  <c:v>4.9075928787306738E-3</c:v>
                </c:pt>
                <c:pt idx="17">
                  <c:v>5.1308560784476074E-3</c:v>
                </c:pt>
                <c:pt idx="18">
                  <c:v>5.3637953749095905E-3</c:v>
                </c:pt>
                <c:pt idx="19">
                  <c:v>5.6067964489200702E-3</c:v>
                </c:pt>
                <c:pt idx="20">
                  <c:v>5.860258124054653E-3</c:v>
                </c:pt>
                <c:pt idx="21">
                  <c:v>6.1245926703800248E-3</c:v>
                </c:pt>
                <c:pt idx="22">
                  <c:v>6.4002261055124444E-3</c:v>
                </c:pt>
                <c:pt idx="23">
                  <c:v>6.6875984921745037E-3</c:v>
                </c:pt>
                <c:pt idx="24">
                  <c:v>6.9871642313536018E-3</c:v>
                </c:pt>
                <c:pt idx="25">
                  <c:v>7.2993923501091596E-3</c:v>
                </c:pt>
                <c:pt idx="26">
                  <c:v>7.6247667830171492E-3</c:v>
                </c:pt>
                <c:pt idx="27">
                  <c:v>7.9637866461806615E-3</c:v>
                </c:pt>
                <c:pt idx="28">
                  <c:v>8.3169665026742966E-3</c:v>
                </c:pt>
                <c:pt idx="29">
                  <c:v>8.6848366182273005E-3</c:v>
                </c:pt>
                <c:pt idx="30">
                  <c:v>9.067943205887068E-3</c:v>
                </c:pt>
                <c:pt idx="31">
                  <c:v>9.4668486583397247E-3</c:v>
                </c:pt>
                <c:pt idx="32">
                  <c:v>9.8821317664987245E-3</c:v>
                </c:pt>
                <c:pt idx="33">
                  <c:v>1.0314387922906652E-2</c:v>
                </c:pt>
                <c:pt idx="34">
                  <c:v>1.0764229308427875E-2</c:v>
                </c:pt>
                <c:pt idx="35">
                  <c:v>1.1232285060643091E-2</c:v>
                </c:pt>
                <c:pt idx="36">
                  <c:v>1.1719201422289435E-2</c:v>
                </c:pt>
                <c:pt idx="37">
                  <c:v>1.2225641868022562E-2</c:v>
                </c:pt>
                <c:pt idx="38">
                  <c:v>1.2752287207710763E-2</c:v>
                </c:pt>
                <c:pt idx="39">
                  <c:v>1.3299835664405324E-2</c:v>
                </c:pt>
                <c:pt idx="40">
                  <c:v>1.3869002925066111E-2</c:v>
                </c:pt>
                <c:pt idx="41">
                  <c:v>1.4460522162058558E-2</c:v>
                </c:pt>
                <c:pt idx="42">
                  <c:v>1.5075144023375718E-2</c:v>
                </c:pt>
                <c:pt idx="43">
                  <c:v>1.5713636589480429E-2</c:v>
                </c:pt>
                <c:pt idx="44">
                  <c:v>1.6376785294604759E-2</c:v>
                </c:pt>
                <c:pt idx="45">
                  <c:v>1.7065392810290288E-2</c:v>
                </c:pt>
                <c:pt idx="46">
                  <c:v>1.7780278888902237E-2</c:v>
                </c:pt>
                <c:pt idx="47">
                  <c:v>1.8522280164803128E-2</c:v>
                </c:pt>
                <c:pt idx="48">
                  <c:v>1.9292249910830082E-2</c:v>
                </c:pt>
                <c:pt idx="49">
                  <c:v>2.0091057747681846E-2</c:v>
                </c:pt>
                <c:pt idx="50">
                  <c:v>2.0919589303789812E-2</c:v>
                </c:pt>
                <c:pt idx="51">
                  <c:v>2.1778745823221417E-2</c:v>
                </c:pt>
                <c:pt idx="52">
                  <c:v>2.2669443719144873E-2</c:v>
                </c:pt>
                <c:pt idx="53">
                  <c:v>2.359261407037181E-2</c:v>
                </c:pt>
                <c:pt idx="54">
                  <c:v>2.4549202058490309E-2</c:v>
                </c:pt>
                <c:pt idx="55">
                  <c:v>2.5540166343104718E-2</c:v>
                </c:pt>
                <c:pt idx="56">
                  <c:v>2.6566478372711273E-2</c:v>
                </c:pt>
                <c:pt idx="57">
                  <c:v>2.7629121628762382E-2</c:v>
                </c:pt>
                <c:pt idx="58">
                  <c:v>2.8729090800504262E-2</c:v>
                </c:pt>
                <c:pt idx="59">
                  <c:v>2.9867390888217625E-2</c:v>
                </c:pt>
                <c:pt idx="60">
                  <c:v>3.1045036232546945E-2</c:v>
                </c:pt>
                <c:pt idx="61">
                  <c:v>3.226304946767105E-2</c:v>
                </c:pt>
                <c:pt idx="62">
                  <c:v>3.3522460396149908E-2</c:v>
                </c:pt>
                <c:pt idx="63">
                  <c:v>3.4824304783376364E-2</c:v>
                </c:pt>
                <c:pt idx="64">
                  <c:v>3.6169623069670698E-2</c:v>
                </c:pt>
                <c:pt idx="65">
                  <c:v>3.7559458998179272E-2</c:v>
                </c:pt>
                <c:pt idx="66">
                  <c:v>3.8994858156877837E-2</c:v>
                </c:pt>
                <c:pt idx="67">
                  <c:v>4.0476866433134216E-2</c:v>
                </c:pt>
                <c:pt idx="68">
                  <c:v>4.2006528379457085E-2</c:v>
                </c:pt>
                <c:pt idx="69">
                  <c:v>4.358488548924476E-2</c:v>
                </c:pt>
                <c:pt idx="70">
                  <c:v>4.5212974381553889E-2</c:v>
                </c:pt>
                <c:pt idx="71">
                  <c:v>4.6891824894130227E-2</c:v>
                </c:pt>
                <c:pt idx="72">
                  <c:v>4.8622458084184639E-2</c:v>
                </c:pt>
                <c:pt idx="73">
                  <c:v>5.0405884136655976E-2</c:v>
                </c:pt>
                <c:pt idx="74">
                  <c:v>5.2243100179980406E-2</c:v>
                </c:pt>
                <c:pt idx="75">
                  <c:v>5.4135088009680164E-2</c:v>
                </c:pt>
                <c:pt idx="76">
                  <c:v>5.6082811720401041E-2</c:v>
                </c:pt>
                <c:pt idx="77">
                  <c:v>5.808721524735698E-2</c:v>
                </c:pt>
                <c:pt idx="78">
                  <c:v>6.0149219818491431E-2</c:v>
                </c:pt>
                <c:pt idx="79">
                  <c:v>6.2269721319032585E-2</c:v>
                </c:pt>
                <c:pt idx="80">
                  <c:v>6.444958757050237E-2</c:v>
                </c:pt>
                <c:pt idx="81">
                  <c:v>6.6689655526642688E-2</c:v>
                </c:pt>
                <c:pt idx="82">
                  <c:v>6.8990728389136849E-2</c:v>
                </c:pt>
                <c:pt idx="83">
                  <c:v>7.1353572646438213E-2</c:v>
                </c:pt>
                <c:pt idx="84">
                  <c:v>7.3778915039463558E-2</c:v>
                </c:pt>
                <c:pt idx="85">
                  <c:v>7.6267439458367253E-2</c:v>
                </c:pt>
                <c:pt idx="86">
                  <c:v>7.8819783775085361E-2</c:v>
                </c:pt>
                <c:pt idx="87">
                  <c:v>8.1436536616818281E-2</c:v>
                </c:pt>
                <c:pt idx="88">
                  <c:v>8.4118234086112659E-2</c:v>
                </c:pt>
                <c:pt idx="89">
                  <c:v>8.6865356433700094E-2</c:v>
                </c:pt>
                <c:pt idx="90">
                  <c:v>8.9678324690753375E-2</c:v>
                </c:pt>
                <c:pt idx="91">
                  <c:v>9.2557497267728231E-2</c:v>
                </c:pt>
                <c:pt idx="263">
                  <c:v>9.2557497267728231E-2</c:v>
                </c:pt>
                <c:pt idx="264">
                  <c:v>8.9678324690753375E-2</c:v>
                </c:pt>
                <c:pt idx="265">
                  <c:v>8.6865356433700094E-2</c:v>
                </c:pt>
                <c:pt idx="266">
                  <c:v>8.4118234086112659E-2</c:v>
                </c:pt>
                <c:pt idx="267">
                  <c:v>8.1436536616818281E-2</c:v>
                </c:pt>
                <c:pt idx="268">
                  <c:v>7.8819783775085361E-2</c:v>
                </c:pt>
                <c:pt idx="269">
                  <c:v>7.6267439458367253E-2</c:v>
                </c:pt>
                <c:pt idx="270">
                  <c:v>7.3778915039463558E-2</c:v>
                </c:pt>
                <c:pt idx="271">
                  <c:v>7.1353572646438213E-2</c:v>
                </c:pt>
                <c:pt idx="272">
                  <c:v>6.8990728389136849E-2</c:v>
                </c:pt>
                <c:pt idx="273">
                  <c:v>6.6689655526642688E-2</c:v>
                </c:pt>
                <c:pt idx="274">
                  <c:v>6.444958757050237E-2</c:v>
                </c:pt>
                <c:pt idx="275">
                  <c:v>6.2269721319032585E-2</c:v>
                </c:pt>
                <c:pt idx="276">
                  <c:v>6.0149219818491431E-2</c:v>
                </c:pt>
                <c:pt idx="277">
                  <c:v>5.808721524735698E-2</c:v>
                </c:pt>
                <c:pt idx="278">
                  <c:v>5.6082811720401041E-2</c:v>
                </c:pt>
                <c:pt idx="279">
                  <c:v>5.4135088009680164E-2</c:v>
                </c:pt>
                <c:pt idx="280">
                  <c:v>5.2243100179980406E-2</c:v>
                </c:pt>
                <c:pt idx="281">
                  <c:v>5.0405884136655976E-2</c:v>
                </c:pt>
                <c:pt idx="282">
                  <c:v>4.8622458084184639E-2</c:v>
                </c:pt>
                <c:pt idx="283">
                  <c:v>4.6891824894130227E-2</c:v>
                </c:pt>
                <c:pt idx="284">
                  <c:v>4.5212974381553889E-2</c:v>
                </c:pt>
                <c:pt idx="285">
                  <c:v>4.358488548924476E-2</c:v>
                </c:pt>
                <c:pt idx="286">
                  <c:v>4.2006528379456336E-2</c:v>
                </c:pt>
                <c:pt idx="287">
                  <c:v>4.0476866433134216E-2</c:v>
                </c:pt>
                <c:pt idx="288">
                  <c:v>3.8994858156877837E-2</c:v>
                </c:pt>
                <c:pt idx="289">
                  <c:v>3.7559458998179272E-2</c:v>
                </c:pt>
                <c:pt idx="290">
                  <c:v>3.6169623069669997E-2</c:v>
                </c:pt>
                <c:pt idx="291">
                  <c:v>3.4824304783376364E-2</c:v>
                </c:pt>
                <c:pt idx="292">
                  <c:v>3.3522460396149908E-2</c:v>
                </c:pt>
                <c:pt idx="293">
                  <c:v>3.226304946767105E-2</c:v>
                </c:pt>
                <c:pt idx="294">
                  <c:v>3.1045036232546327E-2</c:v>
                </c:pt>
                <c:pt idx="295">
                  <c:v>2.9867390888217625E-2</c:v>
                </c:pt>
                <c:pt idx="296">
                  <c:v>2.8729090800504262E-2</c:v>
                </c:pt>
                <c:pt idx="297">
                  <c:v>2.7629121628762382E-2</c:v>
                </c:pt>
                <c:pt idx="298">
                  <c:v>2.6566478372710742E-2</c:v>
                </c:pt>
                <c:pt idx="299">
                  <c:v>2.5540166343104718E-2</c:v>
                </c:pt>
                <c:pt idx="300">
                  <c:v>2.4549202058490309E-2</c:v>
                </c:pt>
                <c:pt idx="301">
                  <c:v>2.359261407037181E-2</c:v>
                </c:pt>
                <c:pt idx="302">
                  <c:v>2.2669443719144412E-2</c:v>
                </c:pt>
                <c:pt idx="303">
                  <c:v>2.1778745823221417E-2</c:v>
                </c:pt>
                <c:pt idx="304">
                  <c:v>2.0919589303789812E-2</c:v>
                </c:pt>
                <c:pt idx="305">
                  <c:v>2.0091057747681846E-2</c:v>
                </c:pt>
                <c:pt idx="306">
                  <c:v>1.9292249910829715E-2</c:v>
                </c:pt>
                <c:pt idx="307">
                  <c:v>1.8522280164803128E-2</c:v>
                </c:pt>
                <c:pt idx="308">
                  <c:v>1.7780278888902237E-2</c:v>
                </c:pt>
                <c:pt idx="309">
                  <c:v>1.7065392810289959E-2</c:v>
                </c:pt>
                <c:pt idx="310">
                  <c:v>1.6376785294604422E-2</c:v>
                </c:pt>
                <c:pt idx="311">
                  <c:v>1.5713636589480127E-2</c:v>
                </c:pt>
                <c:pt idx="312">
                  <c:v>1.5075144023375718E-2</c:v>
                </c:pt>
                <c:pt idx="313">
                  <c:v>1.4460522162058259E-2</c:v>
                </c:pt>
                <c:pt idx="314">
                  <c:v>1.3869002925065814E-2</c:v>
                </c:pt>
                <c:pt idx="315">
                  <c:v>1.329983566440503E-2</c:v>
                </c:pt>
                <c:pt idx="316">
                  <c:v>1.2752287207710763E-2</c:v>
                </c:pt>
                <c:pt idx="317">
                  <c:v>1.2225641868022297E-2</c:v>
                </c:pt>
                <c:pt idx="318">
                  <c:v>1.1719201422289188E-2</c:v>
                </c:pt>
                <c:pt idx="319">
                  <c:v>1.1232285060642855E-2</c:v>
                </c:pt>
                <c:pt idx="320">
                  <c:v>1.0764229308427875E-2</c:v>
                </c:pt>
                <c:pt idx="321">
                  <c:v>1.0314387922906431E-2</c:v>
                </c:pt>
                <c:pt idx="322">
                  <c:v>9.8821317664985111E-3</c:v>
                </c:pt>
                <c:pt idx="323">
                  <c:v>9.4668486583395148E-3</c:v>
                </c:pt>
                <c:pt idx="324">
                  <c:v>9.067943205887068E-3</c:v>
                </c:pt>
                <c:pt idx="325">
                  <c:v>8.6848366182271011E-3</c:v>
                </c:pt>
                <c:pt idx="326">
                  <c:v>8.3169665026741144E-3</c:v>
                </c:pt>
                <c:pt idx="327">
                  <c:v>7.9637866461804915E-3</c:v>
                </c:pt>
                <c:pt idx="328">
                  <c:v>7.6247667830169862E-3</c:v>
                </c:pt>
                <c:pt idx="329">
                  <c:v>7.2993923501090043E-3</c:v>
                </c:pt>
                <c:pt idx="330">
                  <c:v>6.9871642313534509E-3</c:v>
                </c:pt>
                <c:pt idx="331">
                  <c:v>6.687598492174365E-3</c:v>
                </c:pt>
                <c:pt idx="332">
                  <c:v>6.4002261055123126E-3</c:v>
                </c:pt>
                <c:pt idx="333">
                  <c:v>6.1245926703798947E-3</c:v>
                </c:pt>
                <c:pt idx="334">
                  <c:v>5.8602581240545281E-3</c:v>
                </c:pt>
                <c:pt idx="335">
                  <c:v>5.6067964489199557E-3</c:v>
                </c:pt>
                <c:pt idx="336">
                  <c:v>5.3637953749094813E-3</c:v>
                </c:pt>
                <c:pt idx="337">
                  <c:v>5.1308560784475059E-3</c:v>
                </c:pt>
                <c:pt idx="338">
                  <c:v>4.9075928787305689E-3</c:v>
                </c:pt>
                <c:pt idx="339">
                  <c:v>4.6936329321359506E-3</c:v>
                </c:pt>
                <c:pt idx="340">
                  <c:v>4.4886159254941887E-3</c:v>
                </c:pt>
                <c:pt idx="341">
                  <c:v>4.2921937689121472E-3</c:v>
                </c:pt>
                <c:pt idx="342">
                  <c:v>4.1040302887849957E-3</c:v>
                </c:pt>
                <c:pt idx="343">
                  <c:v>3.9238009215896439E-3</c:v>
                </c:pt>
                <c:pt idx="344">
                  <c:v>3.751192409007341E-3</c:v>
                </c:pt>
                <c:pt idx="345">
                  <c:v>3.5859024948810994E-3</c:v>
                </c:pt>
                <c:pt idx="346">
                  <c:v>3.427639624472293E-3</c:v>
                </c:pt>
                <c:pt idx="347">
                  <c:v>3.2761226464424731E-3</c:v>
                </c:pt>
                <c:pt idx="348">
                  <c:v>3.1310805179486879E-3</c:v>
                </c:pt>
                <c:pt idx="349">
                  <c:v>2.9922520132058192E-3</c:v>
                </c:pt>
                <c:pt idx="350">
                  <c:v>2.8593854358352029E-3</c:v>
                </c:pt>
                <c:pt idx="351">
                  <c:v>2.7322383352873895E-3</c:v>
                </c:pt>
                <c:pt idx="352">
                  <c:v>2.6105772275962871E-3</c:v>
                </c:pt>
                <c:pt idx="353">
                  <c:v>2.4941773206933323E-3</c:v>
                </c:pt>
                <c:pt idx="354">
                  <c:v>2.3828222444834363E-3</c:v>
                </c:pt>
                <c:pt idx="355">
                  <c:v>2.2763037858587807E-3</c:v>
                </c:pt>
                <c:pt idx="356">
                  <c:v>2.1744216288024226E-3</c:v>
                </c:pt>
                <c:pt idx="357">
                  <c:v>2.0769830997114636E-3</c:v>
                </c:pt>
                <c:pt idx="358">
                  <c:v>1.9838029180478563E-3</c:v>
                </c:pt>
                <c:pt idx="359">
                  <c:v>1.8947029524055939E-3</c:v>
                </c:pt>
                <c:pt idx="360">
                  <c:v>1.8095119820641051E-3</c:v>
                </c:pt>
                <c:pt idx="361">
                  <c:v>1.7280654640807085E-3</c:v>
                </c:pt>
                <c:pt idx="362">
                  <c:v>1.6502053059587458E-3</c:v>
                </c:pt>
                <c:pt idx="363">
                  <c:v>1.5757796439132142E-3</c:v>
                </c:pt>
                <c:pt idx="364">
                  <c:v>1.5046426267417816E-3</c:v>
                </c:pt>
                <c:pt idx="365">
                  <c:v>1.4366542052965251E-3</c:v>
                </c:pt>
                <c:pt idx="366">
                  <c:v>1.3716799275397601E-3</c:v>
                </c:pt>
                <c:pt idx="367">
                  <c:v>1.3095907391567465E-3</c:v>
                </c:pt>
                <c:pt idx="368">
                  <c:v>1.2502627896880713E-3</c:v>
                </c:pt>
                <c:pt idx="369">
                  <c:v>1.1935772441355075E-3</c:v>
                </c:pt>
                <c:pt idx="370">
                  <c:v>1.1394200999870505E-3</c:v>
                </c:pt>
                <c:pt idx="371">
                  <c:v>1.08768200959933E-3</c:v>
                </c:pt>
                <c:pt idx="372">
                  <c:v>1.0382581078689772E-3</c:v>
                </c:pt>
                <c:pt idx="373">
                  <c:v>9.9104784511853884E-4</c:v>
                </c:pt>
                <c:pt idx="374">
                  <c:v>9.4595482511720865E-4</c:v>
                </c:pt>
                <c:pt idx="375">
                  <c:v>9.0288664815193402E-4</c:v>
                </c:pt>
                <c:pt idx="376">
                  <c:v>8.6175475906031542E-4</c:v>
                </c:pt>
                <c:pt idx="377">
                  <c:v>8.2247430013312041E-4</c:v>
                </c:pt>
                <c:pt idx="378">
                  <c:v>7.8496396879120661E-4</c:v>
                </c:pt>
                <c:pt idx="379">
                  <c:v>7.4914587993893367E-4</c:v>
                </c:pt>
                <c:pt idx="380">
                  <c:v>7.1494543289407294E-4</c:v>
                </c:pt>
                <c:pt idx="381">
                  <c:v>6.8229118279239669E-4</c:v>
                </c:pt>
                <c:pt idx="382">
                  <c:v>6.5111471636378291E-4</c:v>
                </c:pt>
                <c:pt idx="383">
                  <c:v>6.213505319756634E-4</c:v>
                </c:pt>
                <c:pt idx="384">
                  <c:v>5.929359238388682E-4</c:v>
                </c:pt>
                <c:pt idx="385">
                  <c:v>5.6581087027064302E-4</c:v>
                </c:pt>
                <c:pt idx="386">
                  <c:v>5.3991792590937435E-4</c:v>
                </c:pt>
                <c:pt idx="387">
                  <c:v>5.1520211777580471E-4</c:v>
                </c:pt>
                <c:pt idx="388">
                  <c:v>4.9161084507578167E-4</c:v>
                </c:pt>
                <c:pt idx="389">
                  <c:v>4.6909378264031222E-4</c:v>
                </c:pt>
                <c:pt idx="390">
                  <c:v>4.4760278789924564E-4</c:v>
                </c:pt>
                <c:pt idx="391">
                  <c:v>4.2709181128617815E-4</c:v>
                </c:pt>
                <c:pt idx="392">
                  <c:v>4.0751680997295548E-4</c:v>
                </c:pt>
                <c:pt idx="393">
                  <c:v>3.8883566483362411E-4</c:v>
                </c:pt>
                <c:pt idx="394">
                  <c:v>3.7100810053897773E-4</c:v>
                </c:pt>
                <c:pt idx="395">
                  <c:v>3.5399560868433873E-4</c:v>
                </c:pt>
                <c:pt idx="396">
                  <c:v>3.3776137385484011E-4</c:v>
                </c:pt>
                <c:pt idx="397">
                  <c:v>3.2227020253411837E-4</c:v>
                </c:pt>
                <c:pt idx="398">
                  <c:v>3.074884547640911E-4</c:v>
                </c:pt>
                <c:pt idx="399">
                  <c:v>2.9338397846534058E-4</c:v>
                </c:pt>
                <c:pt idx="400">
                  <c:v>2.7992604632944842E-4</c:v>
                </c:pt>
                <c:pt idx="401">
                  <c:v>2.6708529519659495E-4</c:v>
                </c:pt>
                <c:pt idx="402">
                  <c:v>2.5483366783366379E-4</c:v>
                </c:pt>
                <c:pt idx="403">
                  <c:v>2.4314435703008303E-4</c:v>
                </c:pt>
                <c:pt idx="404">
                  <c:v>2.319917519306425E-4</c:v>
                </c:pt>
                <c:pt idx="405">
                  <c:v>2.2135138652655618E-4</c:v>
                </c:pt>
                <c:pt idx="406">
                  <c:v>2.1119989022803796E-4</c:v>
                </c:pt>
                <c:pt idx="407">
                  <c:v>2.0151494044373157E-4</c:v>
                </c:pt>
                <c:pt idx="408">
                  <c:v>1.9227521709432231E-4</c:v>
                </c:pt>
                <c:pt idx="409">
                  <c:v>1.8346035898971161E-4</c:v>
                </c:pt>
                <c:pt idx="410">
                  <c:v>1.7505092200112145E-4</c:v>
                </c:pt>
                <c:pt idx="411">
                  <c:v>1.6702833896150218E-4</c:v>
                </c:pt>
                <c:pt idx="412">
                  <c:v>1.5937488122958591E-4</c:v>
                </c:pt>
                <c:pt idx="413">
                  <c:v>1.520736218548764E-4</c:v>
                </c:pt>
                <c:pt idx="414">
                  <c:v>1.4510840028279852E-4</c:v>
                </c:pt>
                <c:pt idx="415">
                  <c:v>1.3846378854112334E-4</c:v>
                </c:pt>
                <c:pt idx="416">
                  <c:v>1.3212505885065558E-4</c:v>
                </c:pt>
                <c:pt idx="417">
                  <c:v>1.2607815260500625E-4</c:v>
                </c:pt>
                <c:pt idx="418">
                  <c:v>1.2030965066606156E-4</c:v>
                </c:pt>
                <c:pt idx="419">
                  <c:v>1.1480674492358275E-4</c:v>
                </c:pt>
                <c:pt idx="420">
                  <c:v>1.0955721106899969E-4</c:v>
                </c:pt>
                <c:pt idx="421">
                  <c:v>1.0454938253526305E-4</c:v>
                </c:pt>
                <c:pt idx="422">
                  <c:v>9.9772125556210183E-5</c:v>
                </c:pt>
                <c:pt idx="423">
                  <c:v>9.5214815300536434E-5</c:v>
                </c:pt>
                <c:pt idx="424">
                  <c:v>9.0867313037044903E-5</c:v>
                </c:pt>
                <c:pt idx="425">
                  <c:v>8.6719944289374837E-5</c:v>
                </c:pt>
                <c:pt idx="426">
                  <c:v>8.2763477939921777E-5</c:v>
                </c:pt>
                <c:pt idx="427">
                  <c:v>7.8989106244107139E-5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96000"/>
        <c:axId val="156097536"/>
      </c:areaChart>
      <c:lineChart>
        <c:grouping val="standard"/>
        <c:varyColors val="0"/>
        <c:ser>
          <c:idx val="0"/>
          <c:order val="1"/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</c:errBars>
          <c:cat>
            <c:numRef>
              <c:f>'Data, Directional test chart'!$B$2:$B$450</c:f>
              <c:numCache>
                <c:formatCode>General</c:formatCode>
                <c:ptCount val="449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  <c:pt idx="428">
                  <c:v>21.139219999998318</c:v>
                </c:pt>
                <c:pt idx="429">
                  <c:v>21.223439999998273</c:v>
                </c:pt>
                <c:pt idx="430">
                  <c:v>21.307659999998233</c:v>
                </c:pt>
                <c:pt idx="431">
                  <c:v>21.391879999998192</c:v>
                </c:pt>
                <c:pt idx="432">
                  <c:v>21.476099999998148</c:v>
                </c:pt>
                <c:pt idx="433">
                  <c:v>21.560319999998107</c:v>
                </c:pt>
                <c:pt idx="434">
                  <c:v>21.644539999998063</c:v>
                </c:pt>
                <c:pt idx="435">
                  <c:v>21.728759999998022</c:v>
                </c:pt>
                <c:pt idx="436">
                  <c:v>21.812979999997982</c:v>
                </c:pt>
                <c:pt idx="437">
                  <c:v>21.897199999997937</c:v>
                </c:pt>
                <c:pt idx="438">
                  <c:v>21.981419999997893</c:v>
                </c:pt>
                <c:pt idx="439">
                  <c:v>22.065639999997856</c:v>
                </c:pt>
                <c:pt idx="440">
                  <c:v>22.149859999997812</c:v>
                </c:pt>
                <c:pt idx="441">
                  <c:v>22.234079999997771</c:v>
                </c:pt>
                <c:pt idx="442">
                  <c:v>22.318299999997727</c:v>
                </c:pt>
                <c:pt idx="443">
                  <c:v>22.402519999997683</c:v>
                </c:pt>
                <c:pt idx="444">
                  <c:v>22.486739999997646</c:v>
                </c:pt>
                <c:pt idx="445">
                  <c:v>22.570959999997601</c:v>
                </c:pt>
                <c:pt idx="446">
                  <c:v>22.655179999997557</c:v>
                </c:pt>
                <c:pt idx="447">
                  <c:v>22.739399999997516</c:v>
                </c:pt>
                <c:pt idx="448">
                  <c:v>22.823619999997476</c:v>
                </c:pt>
              </c:numCache>
            </c:numRef>
          </c:cat>
          <c:val>
            <c:numRef>
              <c:f>'Data, Directional test chart'!$D$2:$D$429</c:f>
              <c:numCache>
                <c:formatCode>General</c:formatCode>
                <c:ptCount val="428"/>
                <c:pt idx="77" formatCode="0.0%">
                  <c:v>5.808721524735698E-2</c:v>
                </c:pt>
                <c:pt idx="127" formatCode="0.0%">
                  <c:v>0.23604564912670095</c:v>
                </c:pt>
                <c:pt idx="177" formatCode="0.0%">
                  <c:v>0.39398858571143264</c:v>
                </c:pt>
                <c:pt idx="227" formatCode="0.0%">
                  <c:v>0.23604564912670095</c:v>
                </c:pt>
                <c:pt idx="277" formatCode="0.0%">
                  <c:v>5.808721524735698E-2</c:v>
                </c:pt>
              </c:numCache>
            </c:numRef>
          </c:val>
          <c:smooth val="0"/>
        </c:ser>
        <c:ser>
          <c:idx val="3"/>
          <c:order val="3"/>
          <c:tx>
            <c:v>Alternative Mean</c:v>
          </c:tx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28575">
                <a:prstDash val="dash"/>
              </a:ln>
            </c:spPr>
          </c:errBars>
          <c:cat>
            <c:numRef>
              <c:f>'Data, Directional test chart'!$B$2:$B$450</c:f>
              <c:numCache>
                <c:formatCode>General</c:formatCode>
                <c:ptCount val="449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  <c:pt idx="428">
                  <c:v>21.139219999998318</c:v>
                </c:pt>
                <c:pt idx="429">
                  <c:v>21.223439999998273</c:v>
                </c:pt>
                <c:pt idx="430">
                  <c:v>21.307659999998233</c:v>
                </c:pt>
                <c:pt idx="431">
                  <c:v>21.391879999998192</c:v>
                </c:pt>
                <c:pt idx="432">
                  <c:v>21.476099999998148</c:v>
                </c:pt>
                <c:pt idx="433">
                  <c:v>21.560319999998107</c:v>
                </c:pt>
                <c:pt idx="434">
                  <c:v>21.644539999998063</c:v>
                </c:pt>
                <c:pt idx="435">
                  <c:v>21.728759999998022</c:v>
                </c:pt>
                <c:pt idx="436">
                  <c:v>21.812979999997982</c:v>
                </c:pt>
                <c:pt idx="437">
                  <c:v>21.897199999997937</c:v>
                </c:pt>
                <c:pt idx="438">
                  <c:v>21.981419999997893</c:v>
                </c:pt>
                <c:pt idx="439">
                  <c:v>22.065639999997856</c:v>
                </c:pt>
                <c:pt idx="440">
                  <c:v>22.149859999997812</c:v>
                </c:pt>
                <c:pt idx="441">
                  <c:v>22.234079999997771</c:v>
                </c:pt>
                <c:pt idx="442">
                  <c:v>22.318299999997727</c:v>
                </c:pt>
                <c:pt idx="443">
                  <c:v>22.402519999997683</c:v>
                </c:pt>
                <c:pt idx="444">
                  <c:v>22.486739999997646</c:v>
                </c:pt>
                <c:pt idx="445">
                  <c:v>22.570959999997601</c:v>
                </c:pt>
                <c:pt idx="446">
                  <c:v>22.655179999997557</c:v>
                </c:pt>
                <c:pt idx="447">
                  <c:v>22.739399999997516</c:v>
                </c:pt>
                <c:pt idx="448">
                  <c:v>22.823619999997476</c:v>
                </c:pt>
              </c:numCache>
            </c:numRef>
          </c:cat>
          <c:val>
            <c:numRef>
              <c:f>'Data, Directional test chart'!$F$2:$F$429</c:f>
              <c:numCache>
                <c:formatCode>General</c:formatCode>
                <c:ptCount val="428"/>
                <c:pt idx="282" formatCode="0.0%">
                  <c:v>0.39390585762246466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96000"/>
        <c:axId val="156097536"/>
      </c:lineChart>
      <c:catAx>
        <c:axId val="156096000"/>
        <c:scaling>
          <c:orientation val="minMax"/>
        </c:scaling>
        <c:delete val="1"/>
        <c:axPos val="b"/>
        <c:numFmt formatCode="#,##0" sourceLinked="0"/>
        <c:majorTickMark val="out"/>
        <c:minorTickMark val="none"/>
        <c:tickLblPos val="nextTo"/>
        <c:crossAx val="156097536"/>
        <c:crosses val="autoZero"/>
        <c:auto val="1"/>
        <c:lblAlgn val="ctr"/>
        <c:lblOffset val="100"/>
        <c:tickLblSkip val="25"/>
        <c:noMultiLvlLbl val="0"/>
      </c:catAx>
      <c:valAx>
        <c:axId val="156097536"/>
        <c:scaling>
          <c:orientation val="minMax"/>
          <c:max val="0.45"/>
        </c:scaling>
        <c:delete val="1"/>
        <c:axPos val="l"/>
        <c:numFmt formatCode="General" sourceLinked="1"/>
        <c:majorTickMark val="out"/>
        <c:minorTickMark val="none"/>
        <c:tickLblPos val="nextTo"/>
        <c:crossAx val="156096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66576296469636E-2"/>
          <c:y val="4.036794864703163E-2"/>
          <c:w val="0.83574051291779194"/>
          <c:h val="0.81935384582951232"/>
        </c:manualLayout>
      </c:layout>
      <c:areaChart>
        <c:grouping val="standard"/>
        <c:varyColors val="0"/>
        <c:ser>
          <c:idx val="1"/>
          <c:order val="0"/>
          <c:tx>
            <c:strRef>
              <c:f>'Data, Directional test chart'!$C$1</c:f>
              <c:strCache>
                <c:ptCount val="1"/>
                <c:pt idx="0">
                  <c:v>Relative Frequency, Null</c:v>
                </c:pt>
              </c:strCache>
            </c:strRef>
          </c:tx>
          <c:spPr>
            <a:solidFill>
              <a:srgbClr xmlns:mc="http://schemas.openxmlformats.org/markup-compatibility/2006" xmlns:a14="http://schemas.microsoft.com/office/drawing/2010/main" val="FF0000" mc:Ignorable=""/>
            </a:solidFill>
            <a:ln>
              <a:solidFill>
                <a:schemeClr val="tx1"/>
              </a:solidFill>
            </a:ln>
          </c:spPr>
          <c:cat>
            <c:numRef>
              <c:f>'Data, 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Directional test chart'!$C$2:$C$429</c:f>
              <c:numCache>
                <c:formatCode>General</c:formatCode>
                <c:ptCount val="428"/>
                <c:pt idx="0">
                  <c:v>2.3828222444834874E-3</c:v>
                </c:pt>
                <c:pt idx="1">
                  <c:v>2.4941773206933861E-3</c:v>
                </c:pt>
                <c:pt idx="2">
                  <c:v>2.6105772275963452E-3</c:v>
                </c:pt>
                <c:pt idx="3">
                  <c:v>2.7322383352874555E-3</c:v>
                </c:pt>
                <c:pt idx="4">
                  <c:v>2.8593854358352671E-3</c:v>
                </c:pt>
                <c:pt idx="5">
                  <c:v>2.9922520132058916E-3</c:v>
                </c:pt>
                <c:pt idx="6">
                  <c:v>3.1310805179487634E-3</c:v>
                </c:pt>
                <c:pt idx="7">
                  <c:v>3.2761226464425503E-3</c:v>
                </c:pt>
                <c:pt idx="8">
                  <c:v>3.4276396244723737E-3</c:v>
                </c:pt>
                <c:pt idx="9">
                  <c:v>3.5859024948811805E-3</c:v>
                </c:pt>
                <c:pt idx="10">
                  <c:v>3.7511924090074247E-3</c:v>
                </c:pt>
                <c:pt idx="11">
                  <c:v>3.923800921589728E-3</c:v>
                </c:pt>
                <c:pt idx="12">
                  <c:v>4.104030288785092E-3</c:v>
                </c:pt>
                <c:pt idx="13">
                  <c:v>4.2921937689122469E-3</c:v>
                </c:pt>
                <c:pt idx="14">
                  <c:v>4.4886159254942902E-3</c:v>
                </c:pt>
                <c:pt idx="15">
                  <c:v>4.6936329321360425E-3</c:v>
                </c:pt>
                <c:pt idx="16">
                  <c:v>4.9075928787306738E-3</c:v>
                </c:pt>
                <c:pt idx="17">
                  <c:v>5.1308560784476074E-3</c:v>
                </c:pt>
                <c:pt idx="18">
                  <c:v>5.3637953749095905E-3</c:v>
                </c:pt>
                <c:pt idx="19">
                  <c:v>5.6067964489200702E-3</c:v>
                </c:pt>
                <c:pt idx="20">
                  <c:v>5.860258124054653E-3</c:v>
                </c:pt>
                <c:pt idx="21">
                  <c:v>6.1245926703800248E-3</c:v>
                </c:pt>
                <c:pt idx="22">
                  <c:v>6.4002261055124444E-3</c:v>
                </c:pt>
                <c:pt idx="23">
                  <c:v>6.6875984921745037E-3</c:v>
                </c:pt>
                <c:pt idx="24">
                  <c:v>6.9871642313536018E-3</c:v>
                </c:pt>
                <c:pt idx="25">
                  <c:v>7.2993923501091596E-3</c:v>
                </c:pt>
                <c:pt idx="26">
                  <c:v>7.6247667830171492E-3</c:v>
                </c:pt>
                <c:pt idx="27">
                  <c:v>7.9637866461806615E-3</c:v>
                </c:pt>
                <c:pt idx="28">
                  <c:v>8.3169665026742966E-3</c:v>
                </c:pt>
                <c:pt idx="29">
                  <c:v>8.6848366182273005E-3</c:v>
                </c:pt>
                <c:pt idx="30">
                  <c:v>9.067943205887068E-3</c:v>
                </c:pt>
                <c:pt idx="31">
                  <c:v>9.4668486583397247E-3</c:v>
                </c:pt>
                <c:pt idx="32">
                  <c:v>9.8821317664987245E-3</c:v>
                </c:pt>
                <c:pt idx="33">
                  <c:v>1.0314387922906652E-2</c:v>
                </c:pt>
                <c:pt idx="34">
                  <c:v>1.0764229308427875E-2</c:v>
                </c:pt>
                <c:pt idx="35">
                  <c:v>1.1232285060643091E-2</c:v>
                </c:pt>
                <c:pt idx="36">
                  <c:v>1.1719201422289435E-2</c:v>
                </c:pt>
                <c:pt idx="37">
                  <c:v>1.2225641868022562E-2</c:v>
                </c:pt>
                <c:pt idx="38">
                  <c:v>1.2752287207710763E-2</c:v>
                </c:pt>
                <c:pt idx="39">
                  <c:v>1.3299835664405324E-2</c:v>
                </c:pt>
                <c:pt idx="40">
                  <c:v>1.3869002925066111E-2</c:v>
                </c:pt>
                <c:pt idx="41">
                  <c:v>1.4460522162058558E-2</c:v>
                </c:pt>
                <c:pt idx="42">
                  <c:v>1.5075144023375718E-2</c:v>
                </c:pt>
                <c:pt idx="43">
                  <c:v>1.5713636589480429E-2</c:v>
                </c:pt>
                <c:pt idx="44">
                  <c:v>1.6376785294604759E-2</c:v>
                </c:pt>
                <c:pt idx="45">
                  <c:v>1.7065392810290288E-2</c:v>
                </c:pt>
                <c:pt idx="46">
                  <c:v>1.7780278888902237E-2</c:v>
                </c:pt>
                <c:pt idx="47">
                  <c:v>1.8522280164803128E-2</c:v>
                </c:pt>
                <c:pt idx="48">
                  <c:v>1.9292249910830082E-2</c:v>
                </c:pt>
                <c:pt idx="49">
                  <c:v>2.0091057747681846E-2</c:v>
                </c:pt>
                <c:pt idx="50">
                  <c:v>2.0919589303789812E-2</c:v>
                </c:pt>
                <c:pt idx="51">
                  <c:v>2.1778745823221417E-2</c:v>
                </c:pt>
                <c:pt idx="52">
                  <c:v>2.2669443719144873E-2</c:v>
                </c:pt>
                <c:pt idx="53">
                  <c:v>2.359261407037181E-2</c:v>
                </c:pt>
                <c:pt idx="54">
                  <c:v>2.4549202058490309E-2</c:v>
                </c:pt>
                <c:pt idx="55">
                  <c:v>2.5540166343104718E-2</c:v>
                </c:pt>
                <c:pt idx="56">
                  <c:v>2.6566478372711273E-2</c:v>
                </c:pt>
                <c:pt idx="57">
                  <c:v>2.7629121628762382E-2</c:v>
                </c:pt>
                <c:pt idx="58">
                  <c:v>2.8729090800504262E-2</c:v>
                </c:pt>
                <c:pt idx="59">
                  <c:v>2.9867390888217625E-2</c:v>
                </c:pt>
                <c:pt idx="60">
                  <c:v>3.1045036232546945E-2</c:v>
                </c:pt>
                <c:pt idx="61">
                  <c:v>3.226304946767105E-2</c:v>
                </c:pt>
                <c:pt idx="62">
                  <c:v>3.3522460396149908E-2</c:v>
                </c:pt>
                <c:pt idx="63">
                  <c:v>3.4824304783376364E-2</c:v>
                </c:pt>
                <c:pt idx="64">
                  <c:v>3.6169623069670698E-2</c:v>
                </c:pt>
                <c:pt idx="65">
                  <c:v>3.7559458998179272E-2</c:v>
                </c:pt>
                <c:pt idx="66">
                  <c:v>3.8994858156877837E-2</c:v>
                </c:pt>
                <c:pt idx="67">
                  <c:v>4.0476866433134216E-2</c:v>
                </c:pt>
                <c:pt idx="68">
                  <c:v>4.2006528379457085E-2</c:v>
                </c:pt>
                <c:pt idx="69">
                  <c:v>4.358488548924476E-2</c:v>
                </c:pt>
                <c:pt idx="70">
                  <c:v>4.5212974381553889E-2</c:v>
                </c:pt>
                <c:pt idx="71">
                  <c:v>4.6891824894130227E-2</c:v>
                </c:pt>
                <c:pt idx="72">
                  <c:v>4.8622458084184639E-2</c:v>
                </c:pt>
                <c:pt idx="73">
                  <c:v>5.0405884136655976E-2</c:v>
                </c:pt>
                <c:pt idx="74">
                  <c:v>5.2243100179980406E-2</c:v>
                </c:pt>
                <c:pt idx="75">
                  <c:v>5.4135088009680164E-2</c:v>
                </c:pt>
                <c:pt idx="76">
                  <c:v>5.6082811720401041E-2</c:v>
                </c:pt>
                <c:pt idx="77">
                  <c:v>5.808721524735698E-2</c:v>
                </c:pt>
                <c:pt idx="78">
                  <c:v>6.0149219818491431E-2</c:v>
                </c:pt>
                <c:pt idx="79">
                  <c:v>6.2269721319032585E-2</c:v>
                </c:pt>
                <c:pt idx="80">
                  <c:v>6.444958757050237E-2</c:v>
                </c:pt>
                <c:pt idx="81">
                  <c:v>6.6689655526642688E-2</c:v>
                </c:pt>
                <c:pt idx="82">
                  <c:v>6.8990728389136849E-2</c:v>
                </c:pt>
                <c:pt idx="83">
                  <c:v>7.1353572646438213E-2</c:v>
                </c:pt>
                <c:pt idx="84">
                  <c:v>7.3778915039463558E-2</c:v>
                </c:pt>
                <c:pt idx="85">
                  <c:v>7.6267439458367253E-2</c:v>
                </c:pt>
                <c:pt idx="86">
                  <c:v>7.8819783775085361E-2</c:v>
                </c:pt>
                <c:pt idx="87">
                  <c:v>8.1436536616818281E-2</c:v>
                </c:pt>
                <c:pt idx="88">
                  <c:v>8.4118234086112659E-2</c:v>
                </c:pt>
                <c:pt idx="89">
                  <c:v>8.6865356433700094E-2</c:v>
                </c:pt>
                <c:pt idx="90">
                  <c:v>8.9678324690753375E-2</c:v>
                </c:pt>
                <c:pt idx="91">
                  <c:v>9.2557497267728231E-2</c:v>
                </c:pt>
                <c:pt idx="92">
                  <c:v>9.5503166527465391E-2</c:v>
                </c:pt>
                <c:pt idx="93">
                  <c:v>9.8515555340735209E-2</c:v>
                </c:pt>
                <c:pt idx="94">
                  <c:v>0.10159481363291027</c:v>
                </c:pt>
                <c:pt idx="95">
                  <c:v>0.10474101493094871</c:v>
                </c:pt>
                <c:pt idx="96">
                  <c:v>0.10795415292036063</c:v>
                </c:pt>
                <c:pt idx="97">
                  <c:v>0.11123413802230511</c:v>
                </c:pt>
                <c:pt idx="98">
                  <c:v>0.11458079400143106</c:v>
                </c:pt>
                <c:pt idx="99">
                  <c:v>0.11799385461551856</c:v>
                </c:pt>
                <c:pt idx="100">
                  <c:v>0.12147296031840289</c:v>
                </c:pt>
                <c:pt idx="101">
                  <c:v>0.125017655028065</c:v>
                </c:pt>
                <c:pt idx="102">
                  <c:v>0.12862738297214607</c:v>
                </c:pt>
                <c:pt idx="103">
                  <c:v>0.13230148562348742</c:v>
                </c:pt>
                <c:pt idx="104">
                  <c:v>0.13603919873860865</c:v>
                </c:pt>
                <c:pt idx="105">
                  <c:v>0.13983964951230846</c:v>
                </c:pt>
                <c:pt idx="106">
                  <c:v>0.14370185386180698</c:v>
                </c:pt>
                <c:pt idx="107">
                  <c:v>0.14762471385403808</c:v>
                </c:pt>
                <c:pt idx="108">
                  <c:v>0.15160701528984166</c:v>
                </c:pt>
                <c:pt idx="109">
                  <c:v>0.15564742545889926</c:v>
                </c:pt>
                <c:pt idx="110">
                  <c:v>0.15974449107929753</c:v>
                </c:pt>
                <c:pt idx="111">
                  <c:v>0.16389663643558372</c:v>
                </c:pt>
                <c:pt idx="112">
                  <c:v>0.16810216172910808</c:v>
                </c:pt>
                <c:pt idx="113">
                  <c:v>0.17235924165430599</c:v>
                </c:pt>
                <c:pt idx="114">
                  <c:v>0.17666592421437724</c:v>
                </c:pt>
                <c:pt idx="115">
                  <c:v>0.18102012978955009</c:v>
                </c:pt>
                <c:pt idx="116">
                  <c:v>0.18541965047078812</c:v>
                </c:pt>
                <c:pt idx="117">
                  <c:v>0.18986214967139056</c:v>
                </c:pt>
                <c:pt idx="118">
                  <c:v>0.19434516202846697</c:v>
                </c:pt>
                <c:pt idx="119">
                  <c:v>0.19886609360571966</c:v>
                </c:pt>
                <c:pt idx="120">
                  <c:v>0.2034222224083512</c:v>
                </c:pt>
                <c:pt idx="121">
                  <c:v>0.20801069922022322</c:v>
                </c:pt>
                <c:pt idx="122">
                  <c:v>0.21262854877263274</c:v>
                </c:pt>
                <c:pt idx="123">
                  <c:v>0.21727267125323765</c:v>
                </c:pt>
                <c:pt idx="124">
                  <c:v>0.22193984416275972</c:v>
                </c:pt>
                <c:pt idx="125">
                  <c:v>0.22662672452611984</c:v>
                </c:pt>
                <c:pt idx="126">
                  <c:v>0.2313298514636227</c:v>
                </c:pt>
                <c:pt idx="127">
                  <c:v>0.23604564912670095</c:v>
                </c:pt>
                <c:pt idx="128">
                  <c:v>0.24077043000156567</c:v>
                </c:pt>
                <c:pt idx="129">
                  <c:v>0.24550039858288425</c:v>
                </c:pt>
                <c:pt idx="130">
                  <c:v>0.25023165541833059</c:v>
                </c:pt>
                <c:pt idx="131">
                  <c:v>0.25496020152352172</c:v>
                </c:pt>
                <c:pt idx="132">
                  <c:v>0.25968194316548487</c:v>
                </c:pt>
                <c:pt idx="133">
                  <c:v>0.26439269701138279</c:v>
                </c:pt>
                <c:pt idx="134">
                  <c:v>0.2690881956377823</c:v>
                </c:pt>
                <c:pt idx="135">
                  <c:v>0.27376409339427149</c:v>
                </c:pt>
                <c:pt idx="136">
                  <c:v>0.2784159726137389</c:v>
                </c:pt>
                <c:pt idx="137">
                  <c:v>0.2830393501601145</c:v>
                </c:pt>
                <c:pt idx="138">
                  <c:v>0.28762968430285529</c:v>
                </c:pt>
                <c:pt idx="139">
                  <c:v>0.29218238190594109</c:v>
                </c:pt>
                <c:pt idx="140">
                  <c:v>0.29669280591763569</c:v>
                </c:pt>
                <c:pt idx="141">
                  <c:v>0.30115628314577447</c:v>
                </c:pt>
                <c:pt idx="142">
                  <c:v>0.30556811230187114</c:v>
                </c:pt>
                <c:pt idx="143">
                  <c:v>0.30992357229589873</c:v>
                </c:pt>
                <c:pt idx="144">
                  <c:v>0.31421793076220317</c:v>
                </c:pt>
                <c:pt idx="145">
                  <c:v>0.31844645279566086</c:v>
                </c:pt>
                <c:pt idx="146">
                  <c:v>0.32260440987590328</c:v>
                </c:pt>
                <c:pt idx="147">
                  <c:v>0.32668708895620474</c:v>
                </c:pt>
                <c:pt idx="148">
                  <c:v>0.33068980169248174</c:v>
                </c:pt>
                <c:pt idx="149">
                  <c:v>0.33460789378678191</c:v>
                </c:pt>
                <c:pt idx="150">
                  <c:v>0.33843675441866117</c:v>
                </c:pt>
                <c:pt idx="151">
                  <c:v>0.34217182573696409</c:v>
                </c:pt>
                <c:pt idx="152">
                  <c:v>0.34580861238374172</c:v>
                </c:pt>
                <c:pt idx="153">
                  <c:v>0.34934269102136989</c:v>
                </c:pt>
                <c:pt idx="154">
                  <c:v>0.35276971983337674</c:v>
                </c:pt>
                <c:pt idx="155">
                  <c:v>0.35608544796904912</c:v>
                </c:pt>
                <c:pt idx="156">
                  <c:v>0.35928572490158373</c:v>
                </c:pt>
                <c:pt idx="157">
                  <c:v>0.36236650966936146</c:v>
                </c:pt>
                <c:pt idx="158">
                  <c:v>0.36532387996988069</c:v>
                </c:pt>
                <c:pt idx="159">
                  <c:v>0.36815404107597061</c:v>
                </c:pt>
                <c:pt idx="160">
                  <c:v>0.37085333454413</c:v>
                </c:pt>
                <c:pt idx="161">
                  <c:v>0.37341824668520018</c:v>
                </c:pt>
                <c:pt idx="162">
                  <c:v>0.37584541676808375</c:v>
                </c:pt>
                <c:pt idx="163">
                  <c:v>0.37813164492785617</c:v>
                </c:pt>
                <c:pt idx="164">
                  <c:v>0.38027389975039794</c:v>
                </c:pt>
                <c:pt idx="165">
                  <c:v>0.38226932550658155</c:v>
                </c:pt>
                <c:pt idx="166">
                  <c:v>0.38411524901009092</c:v>
                </c:pt>
                <c:pt idx="167">
                  <c:v>0.38580918607411929</c:v>
                </c:pt>
                <c:pt idx="168">
                  <c:v>0.38734884754348131</c:v>
                </c:pt>
                <c:pt idx="169">
                  <c:v>0.38873214488008778</c:v>
                </c:pt>
                <c:pt idx="170">
                  <c:v>0.38995719528124601</c:v>
                </c:pt>
                <c:pt idx="171">
                  <c:v>0.39102232631187539</c:v>
                </c:pt>
                <c:pt idx="172">
                  <c:v>0.39192608003344531</c:v>
                </c:pt>
                <c:pt idx="173">
                  <c:v>0.39266721661425202</c:v>
                </c:pt>
                <c:pt idx="174">
                  <c:v>0.39324471740753536</c:v>
                </c:pt>
                <c:pt idx="175">
                  <c:v>0.39365778748589259</c:v>
                </c:pt>
                <c:pt idx="176">
                  <c:v>0.39390585762246466</c:v>
                </c:pt>
                <c:pt idx="177">
                  <c:v>0.39398858571143264</c:v>
                </c:pt>
                <c:pt idx="178">
                  <c:v>0.39390585762246466</c:v>
                </c:pt>
                <c:pt idx="179">
                  <c:v>0.39365778748589259</c:v>
                </c:pt>
                <c:pt idx="180">
                  <c:v>0.39324471740753536</c:v>
                </c:pt>
                <c:pt idx="181">
                  <c:v>0.39266721661425202</c:v>
                </c:pt>
                <c:pt idx="182">
                  <c:v>0.39192608003344531</c:v>
                </c:pt>
                <c:pt idx="183">
                  <c:v>0.39102232631187539</c:v>
                </c:pt>
                <c:pt idx="184">
                  <c:v>0.38995719528124601</c:v>
                </c:pt>
                <c:pt idx="185">
                  <c:v>0.38873214488008778</c:v>
                </c:pt>
                <c:pt idx="186">
                  <c:v>0.38734884754348131</c:v>
                </c:pt>
                <c:pt idx="187">
                  <c:v>0.38580918607411929</c:v>
                </c:pt>
                <c:pt idx="188">
                  <c:v>0.38411524901009092</c:v>
                </c:pt>
                <c:pt idx="189">
                  <c:v>0.38226932550658155</c:v>
                </c:pt>
                <c:pt idx="190">
                  <c:v>0.38027389975039794</c:v>
                </c:pt>
                <c:pt idx="191">
                  <c:v>0.37813164492785617</c:v>
                </c:pt>
                <c:pt idx="192">
                  <c:v>0.37584541676808375</c:v>
                </c:pt>
                <c:pt idx="193">
                  <c:v>0.37341824668520018</c:v>
                </c:pt>
                <c:pt idx="194">
                  <c:v>0.37085333454413</c:v>
                </c:pt>
                <c:pt idx="195">
                  <c:v>0.36815404107597061</c:v>
                </c:pt>
                <c:pt idx="196">
                  <c:v>0.36532387996988069</c:v>
                </c:pt>
                <c:pt idx="197">
                  <c:v>0.36236650966936146</c:v>
                </c:pt>
                <c:pt idx="198">
                  <c:v>0.35928572490158373</c:v>
                </c:pt>
                <c:pt idx="199">
                  <c:v>0.35608544796904912</c:v>
                </c:pt>
                <c:pt idx="200">
                  <c:v>0.35276971983337674</c:v>
                </c:pt>
                <c:pt idx="201">
                  <c:v>0.34934269102136989</c:v>
                </c:pt>
                <c:pt idx="202">
                  <c:v>0.34580861238374172</c:v>
                </c:pt>
                <c:pt idx="203">
                  <c:v>0.34217182573696409</c:v>
                </c:pt>
                <c:pt idx="204">
                  <c:v>0.33843675441866117</c:v>
                </c:pt>
                <c:pt idx="205">
                  <c:v>0.33460789378678191</c:v>
                </c:pt>
                <c:pt idx="206">
                  <c:v>0.33068980169248174</c:v>
                </c:pt>
                <c:pt idx="207">
                  <c:v>0.32668708895620474</c:v>
                </c:pt>
                <c:pt idx="208">
                  <c:v>0.32260440987590328</c:v>
                </c:pt>
                <c:pt idx="209">
                  <c:v>0.31844645279566086</c:v>
                </c:pt>
                <c:pt idx="210">
                  <c:v>0.31421793076220317</c:v>
                </c:pt>
                <c:pt idx="211">
                  <c:v>0.30992357229589873</c:v>
                </c:pt>
                <c:pt idx="212">
                  <c:v>0.30556811230187114</c:v>
                </c:pt>
                <c:pt idx="213">
                  <c:v>0.30115628314577447</c:v>
                </c:pt>
                <c:pt idx="214">
                  <c:v>0.29669280591763569</c:v>
                </c:pt>
                <c:pt idx="215">
                  <c:v>0.29218238190594109</c:v>
                </c:pt>
                <c:pt idx="216">
                  <c:v>0.28762968430285529</c:v>
                </c:pt>
                <c:pt idx="217">
                  <c:v>0.2830393501601145</c:v>
                </c:pt>
                <c:pt idx="218">
                  <c:v>0.2784159726137389</c:v>
                </c:pt>
                <c:pt idx="219">
                  <c:v>0.27376409339427149</c:v>
                </c:pt>
                <c:pt idx="220">
                  <c:v>0.2690881956377823</c:v>
                </c:pt>
                <c:pt idx="221">
                  <c:v>0.26439269701138279</c:v>
                </c:pt>
                <c:pt idx="222">
                  <c:v>0.25968194316548487</c:v>
                </c:pt>
                <c:pt idx="223">
                  <c:v>0.25496020152352172</c:v>
                </c:pt>
                <c:pt idx="224">
                  <c:v>0.25023165541833059</c:v>
                </c:pt>
                <c:pt idx="225">
                  <c:v>0.24550039858288425</c:v>
                </c:pt>
                <c:pt idx="226">
                  <c:v>0.24077043000156567</c:v>
                </c:pt>
                <c:pt idx="227">
                  <c:v>0.23604564912670095</c:v>
                </c:pt>
                <c:pt idx="228">
                  <c:v>0.2313298514636227</c:v>
                </c:pt>
                <c:pt idx="229">
                  <c:v>0.22662672452611984</c:v>
                </c:pt>
                <c:pt idx="230">
                  <c:v>0.22193984416275972</c:v>
                </c:pt>
                <c:pt idx="231">
                  <c:v>0.21727267125323765</c:v>
                </c:pt>
                <c:pt idx="232">
                  <c:v>0.21262854877263274</c:v>
                </c:pt>
                <c:pt idx="233">
                  <c:v>0.20801069922022322</c:v>
                </c:pt>
                <c:pt idx="234">
                  <c:v>0.2034222224083512</c:v>
                </c:pt>
                <c:pt idx="235">
                  <c:v>0.19886609360571966</c:v>
                </c:pt>
                <c:pt idx="236">
                  <c:v>0.19434516202846697</c:v>
                </c:pt>
                <c:pt idx="237">
                  <c:v>0.18986214967139056</c:v>
                </c:pt>
                <c:pt idx="238">
                  <c:v>0.18541965047078812</c:v>
                </c:pt>
                <c:pt idx="239">
                  <c:v>0.18102012978955009</c:v>
                </c:pt>
                <c:pt idx="240">
                  <c:v>0.17666592421437724</c:v>
                </c:pt>
                <c:pt idx="241">
                  <c:v>0.17235924165430599</c:v>
                </c:pt>
                <c:pt idx="242">
                  <c:v>0.16810216172910808</c:v>
                </c:pt>
                <c:pt idx="243">
                  <c:v>0.16389663643558372</c:v>
                </c:pt>
                <c:pt idx="244">
                  <c:v>0.15974449107929753</c:v>
                </c:pt>
                <c:pt idx="245">
                  <c:v>0.15564742545889926</c:v>
                </c:pt>
                <c:pt idx="246">
                  <c:v>0.15160701528984166</c:v>
                </c:pt>
                <c:pt idx="247">
                  <c:v>0.14762471385403808</c:v>
                </c:pt>
                <c:pt idx="248">
                  <c:v>0.14370185386180698</c:v>
                </c:pt>
                <c:pt idx="249">
                  <c:v>0.13983964951230846</c:v>
                </c:pt>
                <c:pt idx="250">
                  <c:v>0.13603919873860865</c:v>
                </c:pt>
                <c:pt idx="251">
                  <c:v>0.13230148562348742</c:v>
                </c:pt>
                <c:pt idx="252">
                  <c:v>0.12862738297214607</c:v>
                </c:pt>
                <c:pt idx="253">
                  <c:v>0.125017655028065</c:v>
                </c:pt>
                <c:pt idx="254">
                  <c:v>0.12147296031840289</c:v>
                </c:pt>
                <c:pt idx="255">
                  <c:v>0.11799385461551856</c:v>
                </c:pt>
                <c:pt idx="256">
                  <c:v>0.11458079400143106</c:v>
                </c:pt>
                <c:pt idx="257">
                  <c:v>0.11123413802230511</c:v>
                </c:pt>
                <c:pt idx="258">
                  <c:v>0.10795415292036063</c:v>
                </c:pt>
                <c:pt idx="259">
                  <c:v>0.10474101493094871</c:v>
                </c:pt>
                <c:pt idx="260">
                  <c:v>0.10159481363291027</c:v>
                </c:pt>
                <c:pt idx="261">
                  <c:v>9.8515555340735209E-2</c:v>
                </c:pt>
                <c:pt idx="262">
                  <c:v>9.5503166527465391E-2</c:v>
                </c:pt>
                <c:pt idx="263">
                  <c:v>9.2557497267728231E-2</c:v>
                </c:pt>
                <c:pt idx="264">
                  <c:v>8.9678324690753375E-2</c:v>
                </c:pt>
                <c:pt idx="265">
                  <c:v>8.6865356433700094E-2</c:v>
                </c:pt>
                <c:pt idx="266">
                  <c:v>8.4118234086112659E-2</c:v>
                </c:pt>
                <c:pt idx="267">
                  <c:v>8.1436536616818281E-2</c:v>
                </c:pt>
                <c:pt idx="268">
                  <c:v>7.8819783775085361E-2</c:v>
                </c:pt>
                <c:pt idx="269">
                  <c:v>7.6267439458367253E-2</c:v>
                </c:pt>
                <c:pt idx="270">
                  <c:v>7.3778915039463558E-2</c:v>
                </c:pt>
                <c:pt idx="271">
                  <c:v>7.1353572646438213E-2</c:v>
                </c:pt>
                <c:pt idx="272">
                  <c:v>6.8990728389136849E-2</c:v>
                </c:pt>
                <c:pt idx="273">
                  <c:v>6.6689655526642688E-2</c:v>
                </c:pt>
                <c:pt idx="274">
                  <c:v>6.444958757050237E-2</c:v>
                </c:pt>
                <c:pt idx="275">
                  <c:v>6.2269721319032585E-2</c:v>
                </c:pt>
                <c:pt idx="276">
                  <c:v>6.0149219818491431E-2</c:v>
                </c:pt>
                <c:pt idx="277">
                  <c:v>5.808721524735698E-2</c:v>
                </c:pt>
                <c:pt idx="278">
                  <c:v>5.6082811720401041E-2</c:v>
                </c:pt>
                <c:pt idx="279">
                  <c:v>5.4135088009680164E-2</c:v>
                </c:pt>
                <c:pt idx="280">
                  <c:v>5.2243100179980406E-2</c:v>
                </c:pt>
                <c:pt idx="281">
                  <c:v>5.0405884136655976E-2</c:v>
                </c:pt>
                <c:pt idx="282">
                  <c:v>4.8622458084184639E-2</c:v>
                </c:pt>
                <c:pt idx="283">
                  <c:v>4.6891824894130227E-2</c:v>
                </c:pt>
                <c:pt idx="284">
                  <c:v>4.5212974381553889E-2</c:v>
                </c:pt>
                <c:pt idx="285">
                  <c:v>4.358488548924476E-2</c:v>
                </c:pt>
                <c:pt idx="286">
                  <c:v>4.2006528379456336E-2</c:v>
                </c:pt>
                <c:pt idx="287">
                  <c:v>4.0476866433134216E-2</c:v>
                </c:pt>
                <c:pt idx="288">
                  <c:v>3.8994858156877837E-2</c:v>
                </c:pt>
                <c:pt idx="289">
                  <c:v>3.7559458998179272E-2</c:v>
                </c:pt>
                <c:pt idx="290">
                  <c:v>3.6169623069669997E-2</c:v>
                </c:pt>
                <c:pt idx="291">
                  <c:v>3.4824304783376364E-2</c:v>
                </c:pt>
                <c:pt idx="292">
                  <c:v>3.3522460396149908E-2</c:v>
                </c:pt>
                <c:pt idx="293">
                  <c:v>3.226304946767105E-2</c:v>
                </c:pt>
                <c:pt idx="294">
                  <c:v>3.1045036232546327E-2</c:v>
                </c:pt>
                <c:pt idx="295">
                  <c:v>2.9867390888217625E-2</c:v>
                </c:pt>
                <c:pt idx="296">
                  <c:v>2.8729090800504262E-2</c:v>
                </c:pt>
                <c:pt idx="297">
                  <c:v>2.7629121628762382E-2</c:v>
                </c:pt>
                <c:pt idx="298">
                  <c:v>2.6566478372710742E-2</c:v>
                </c:pt>
                <c:pt idx="299">
                  <c:v>2.5540166343104718E-2</c:v>
                </c:pt>
                <c:pt idx="300">
                  <c:v>2.4549202058490309E-2</c:v>
                </c:pt>
                <c:pt idx="301">
                  <c:v>2.359261407037181E-2</c:v>
                </c:pt>
                <c:pt idx="302">
                  <c:v>2.2669443719144412E-2</c:v>
                </c:pt>
                <c:pt idx="303">
                  <c:v>2.1778745823221417E-2</c:v>
                </c:pt>
                <c:pt idx="304">
                  <c:v>2.0919589303789812E-2</c:v>
                </c:pt>
                <c:pt idx="305">
                  <c:v>2.0091057747681846E-2</c:v>
                </c:pt>
                <c:pt idx="306">
                  <c:v>1.9292249910829715E-2</c:v>
                </c:pt>
                <c:pt idx="307">
                  <c:v>1.8522280164803128E-2</c:v>
                </c:pt>
                <c:pt idx="308">
                  <c:v>1.7780278888902237E-2</c:v>
                </c:pt>
                <c:pt idx="309">
                  <c:v>1.7065392810289959E-2</c:v>
                </c:pt>
                <c:pt idx="310">
                  <c:v>1.6376785294604422E-2</c:v>
                </c:pt>
                <c:pt idx="311">
                  <c:v>1.5713636589480127E-2</c:v>
                </c:pt>
                <c:pt idx="312">
                  <c:v>1.5075144023375718E-2</c:v>
                </c:pt>
                <c:pt idx="313">
                  <c:v>1.4460522162058259E-2</c:v>
                </c:pt>
                <c:pt idx="314">
                  <c:v>1.3869002925065814E-2</c:v>
                </c:pt>
                <c:pt idx="315">
                  <c:v>1.329983566440503E-2</c:v>
                </c:pt>
                <c:pt idx="316">
                  <c:v>1.2752287207710763E-2</c:v>
                </c:pt>
                <c:pt idx="317">
                  <c:v>1.2225641868022297E-2</c:v>
                </c:pt>
                <c:pt idx="318">
                  <c:v>1.1719201422289188E-2</c:v>
                </c:pt>
                <c:pt idx="319">
                  <c:v>1.1232285060642855E-2</c:v>
                </c:pt>
                <c:pt idx="320">
                  <c:v>1.0764229308427875E-2</c:v>
                </c:pt>
                <c:pt idx="321">
                  <c:v>1.0314387922906431E-2</c:v>
                </c:pt>
                <c:pt idx="322">
                  <c:v>9.8821317664985111E-3</c:v>
                </c:pt>
                <c:pt idx="323">
                  <c:v>9.4668486583395148E-3</c:v>
                </c:pt>
                <c:pt idx="324">
                  <c:v>9.067943205887068E-3</c:v>
                </c:pt>
                <c:pt idx="325">
                  <c:v>8.6848366182271011E-3</c:v>
                </c:pt>
                <c:pt idx="326">
                  <c:v>8.3169665026741144E-3</c:v>
                </c:pt>
                <c:pt idx="327">
                  <c:v>7.9637866461804915E-3</c:v>
                </c:pt>
                <c:pt idx="328">
                  <c:v>7.6247667830169862E-3</c:v>
                </c:pt>
                <c:pt idx="329">
                  <c:v>7.2993923501090043E-3</c:v>
                </c:pt>
                <c:pt idx="330">
                  <c:v>6.9871642313534509E-3</c:v>
                </c:pt>
                <c:pt idx="331">
                  <c:v>6.687598492174365E-3</c:v>
                </c:pt>
                <c:pt idx="332">
                  <c:v>6.4002261055123126E-3</c:v>
                </c:pt>
                <c:pt idx="333">
                  <c:v>6.1245926703798947E-3</c:v>
                </c:pt>
                <c:pt idx="334">
                  <c:v>5.8602581240545281E-3</c:v>
                </c:pt>
                <c:pt idx="335">
                  <c:v>5.6067964489199557E-3</c:v>
                </c:pt>
                <c:pt idx="336">
                  <c:v>5.3637953749094813E-3</c:v>
                </c:pt>
                <c:pt idx="337">
                  <c:v>5.1308560784475059E-3</c:v>
                </c:pt>
                <c:pt idx="338">
                  <c:v>4.9075928787305689E-3</c:v>
                </c:pt>
                <c:pt idx="339">
                  <c:v>4.6936329321359506E-3</c:v>
                </c:pt>
                <c:pt idx="340">
                  <c:v>4.4886159254941887E-3</c:v>
                </c:pt>
                <c:pt idx="341">
                  <c:v>4.2921937689121472E-3</c:v>
                </c:pt>
                <c:pt idx="342">
                  <c:v>4.1040302887849957E-3</c:v>
                </c:pt>
                <c:pt idx="343">
                  <c:v>3.9238009215896439E-3</c:v>
                </c:pt>
                <c:pt idx="344">
                  <c:v>3.751192409007341E-3</c:v>
                </c:pt>
                <c:pt idx="345">
                  <c:v>3.5859024948810994E-3</c:v>
                </c:pt>
                <c:pt idx="346">
                  <c:v>3.427639624472293E-3</c:v>
                </c:pt>
                <c:pt idx="347">
                  <c:v>3.2761226464424731E-3</c:v>
                </c:pt>
                <c:pt idx="348">
                  <c:v>3.1310805179486879E-3</c:v>
                </c:pt>
                <c:pt idx="349">
                  <c:v>2.9922520132058192E-3</c:v>
                </c:pt>
                <c:pt idx="350">
                  <c:v>2.8593854358352029E-3</c:v>
                </c:pt>
                <c:pt idx="351">
                  <c:v>2.7322383352873895E-3</c:v>
                </c:pt>
                <c:pt idx="352">
                  <c:v>2.6105772275962871E-3</c:v>
                </c:pt>
                <c:pt idx="353">
                  <c:v>2.4941773206933323E-3</c:v>
                </c:pt>
                <c:pt idx="354">
                  <c:v>2.3828222444834363E-3</c:v>
                </c:pt>
                <c:pt idx="355">
                  <c:v>2.2763037858587807E-3</c:v>
                </c:pt>
                <c:pt idx="356">
                  <c:v>2.1744216288024226E-3</c:v>
                </c:pt>
                <c:pt idx="357">
                  <c:v>2.0769830997114636E-3</c:v>
                </c:pt>
                <c:pt idx="358">
                  <c:v>1.9838029180478563E-3</c:v>
                </c:pt>
                <c:pt idx="359">
                  <c:v>1.8947029524055939E-3</c:v>
                </c:pt>
                <c:pt idx="360">
                  <c:v>1.8095119820641051E-3</c:v>
                </c:pt>
                <c:pt idx="361">
                  <c:v>1.7280654640807085E-3</c:v>
                </c:pt>
                <c:pt idx="362">
                  <c:v>1.6502053059587458E-3</c:v>
                </c:pt>
                <c:pt idx="363">
                  <c:v>1.5757796439132142E-3</c:v>
                </c:pt>
                <c:pt idx="364">
                  <c:v>1.5046426267417816E-3</c:v>
                </c:pt>
                <c:pt idx="365">
                  <c:v>1.4366542052965251E-3</c:v>
                </c:pt>
                <c:pt idx="366">
                  <c:v>1.3716799275397601E-3</c:v>
                </c:pt>
                <c:pt idx="367">
                  <c:v>1.3095907391567465E-3</c:v>
                </c:pt>
                <c:pt idx="368">
                  <c:v>1.2502627896880713E-3</c:v>
                </c:pt>
                <c:pt idx="369">
                  <c:v>1.1935772441355075E-3</c:v>
                </c:pt>
                <c:pt idx="370">
                  <c:v>1.1394200999870505E-3</c:v>
                </c:pt>
                <c:pt idx="371">
                  <c:v>1.08768200959933E-3</c:v>
                </c:pt>
                <c:pt idx="372">
                  <c:v>1.0382581078689772E-3</c:v>
                </c:pt>
                <c:pt idx="373">
                  <c:v>9.9104784511853884E-4</c:v>
                </c:pt>
                <c:pt idx="374">
                  <c:v>9.4595482511720865E-4</c:v>
                </c:pt>
                <c:pt idx="375">
                  <c:v>9.0288664815193402E-4</c:v>
                </c:pt>
                <c:pt idx="376">
                  <c:v>8.6175475906031542E-4</c:v>
                </c:pt>
                <c:pt idx="377">
                  <c:v>8.2247430013312041E-4</c:v>
                </c:pt>
                <c:pt idx="378">
                  <c:v>7.8496396879120661E-4</c:v>
                </c:pt>
                <c:pt idx="379">
                  <c:v>7.4914587993893367E-4</c:v>
                </c:pt>
                <c:pt idx="380">
                  <c:v>7.1494543289407294E-4</c:v>
                </c:pt>
                <c:pt idx="381">
                  <c:v>6.8229118279239669E-4</c:v>
                </c:pt>
                <c:pt idx="382">
                  <c:v>6.5111471636378291E-4</c:v>
                </c:pt>
                <c:pt idx="383">
                  <c:v>6.213505319756634E-4</c:v>
                </c:pt>
                <c:pt idx="384">
                  <c:v>5.929359238388682E-4</c:v>
                </c:pt>
                <c:pt idx="385">
                  <c:v>5.6581087027064302E-4</c:v>
                </c:pt>
                <c:pt idx="386">
                  <c:v>5.3991792590937435E-4</c:v>
                </c:pt>
                <c:pt idx="387">
                  <c:v>5.1520211777580471E-4</c:v>
                </c:pt>
                <c:pt idx="388">
                  <c:v>4.9161084507578167E-4</c:v>
                </c:pt>
                <c:pt idx="389">
                  <c:v>4.6909378264031222E-4</c:v>
                </c:pt>
                <c:pt idx="390">
                  <c:v>4.4760278789924564E-4</c:v>
                </c:pt>
                <c:pt idx="391">
                  <c:v>4.2709181128617815E-4</c:v>
                </c:pt>
                <c:pt idx="392">
                  <c:v>4.0751680997295548E-4</c:v>
                </c:pt>
                <c:pt idx="393">
                  <c:v>3.8883566483362411E-4</c:v>
                </c:pt>
                <c:pt idx="394">
                  <c:v>3.7100810053897773E-4</c:v>
                </c:pt>
                <c:pt idx="395">
                  <c:v>3.5399560868433873E-4</c:v>
                </c:pt>
                <c:pt idx="396">
                  <c:v>3.3776137385484011E-4</c:v>
                </c:pt>
                <c:pt idx="397">
                  <c:v>3.2227020253411837E-4</c:v>
                </c:pt>
                <c:pt idx="398">
                  <c:v>3.074884547640911E-4</c:v>
                </c:pt>
                <c:pt idx="399">
                  <c:v>2.9338397846534058E-4</c:v>
                </c:pt>
                <c:pt idx="400">
                  <c:v>2.7992604632944842E-4</c:v>
                </c:pt>
                <c:pt idx="401">
                  <c:v>2.6708529519659495E-4</c:v>
                </c:pt>
                <c:pt idx="402">
                  <c:v>2.5483366783366379E-4</c:v>
                </c:pt>
                <c:pt idx="403">
                  <c:v>2.4314435703008303E-4</c:v>
                </c:pt>
                <c:pt idx="404">
                  <c:v>2.319917519306425E-4</c:v>
                </c:pt>
                <c:pt idx="405">
                  <c:v>2.2135138652655618E-4</c:v>
                </c:pt>
                <c:pt idx="406">
                  <c:v>2.1119989022803796E-4</c:v>
                </c:pt>
                <c:pt idx="407">
                  <c:v>2.0151494044373157E-4</c:v>
                </c:pt>
                <c:pt idx="408">
                  <c:v>1.9227521709432231E-4</c:v>
                </c:pt>
                <c:pt idx="409">
                  <c:v>1.8346035898971161E-4</c:v>
                </c:pt>
                <c:pt idx="410">
                  <c:v>1.7505092200112145E-4</c:v>
                </c:pt>
                <c:pt idx="411">
                  <c:v>1.6702833896150218E-4</c:v>
                </c:pt>
                <c:pt idx="412">
                  <c:v>1.5937488122958591E-4</c:v>
                </c:pt>
                <c:pt idx="413">
                  <c:v>1.520736218548764E-4</c:v>
                </c:pt>
                <c:pt idx="414">
                  <c:v>1.4510840028279852E-4</c:v>
                </c:pt>
                <c:pt idx="415">
                  <c:v>1.3846378854112334E-4</c:v>
                </c:pt>
                <c:pt idx="416">
                  <c:v>1.3212505885065558E-4</c:v>
                </c:pt>
                <c:pt idx="417">
                  <c:v>1.2607815260500625E-4</c:v>
                </c:pt>
                <c:pt idx="418">
                  <c:v>1.2030965066606156E-4</c:v>
                </c:pt>
                <c:pt idx="419">
                  <c:v>1.1480674492358275E-4</c:v>
                </c:pt>
                <c:pt idx="420">
                  <c:v>1.0955721106899969E-4</c:v>
                </c:pt>
                <c:pt idx="421">
                  <c:v>1.0454938253526305E-4</c:v>
                </c:pt>
                <c:pt idx="422">
                  <c:v>9.9772125556210183E-5</c:v>
                </c:pt>
                <c:pt idx="423">
                  <c:v>9.5214815300536434E-5</c:v>
                </c:pt>
                <c:pt idx="424">
                  <c:v>9.0867313037044903E-5</c:v>
                </c:pt>
                <c:pt idx="425">
                  <c:v>8.6719944289374837E-5</c:v>
                </c:pt>
                <c:pt idx="426">
                  <c:v>8.2763477939921777E-5</c:v>
                </c:pt>
                <c:pt idx="427">
                  <c:v>7.8989106244107139E-5</c:v>
                </c:pt>
              </c:numCache>
            </c:numRef>
          </c:val>
        </c:ser>
        <c:ser>
          <c:idx val="2"/>
          <c:order val="2"/>
          <c:tx>
            <c:v>Relative Frequency, Alternative</c:v>
          </c:tx>
          <c:spPr>
            <a:solidFill>
              <a:schemeClr val="accent1">
                <a:alpha val="50000"/>
              </a:schemeClr>
            </a:solidFill>
            <a:ln>
              <a:solidFill>
                <a:schemeClr val="tx1"/>
              </a:solidFill>
              <a:round/>
            </a:ln>
          </c:spPr>
          <c:cat>
            <c:numRef>
              <c:f>'Data, 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Directional test chart'!$E$2:$E$437</c:f>
              <c:numCache>
                <c:formatCode>General</c:formatCode>
                <c:ptCount val="436"/>
                <c:pt idx="107" formatCode="0.0%">
                  <c:v>2.4941773206933861E-3</c:v>
                </c:pt>
                <c:pt idx="108" formatCode="0.0%">
                  <c:v>2.6105772275963452E-3</c:v>
                </c:pt>
                <c:pt idx="109" formatCode="0.0%">
                  <c:v>2.7322383352874555E-3</c:v>
                </c:pt>
                <c:pt idx="110" formatCode="0.0%">
                  <c:v>2.8593854358352671E-3</c:v>
                </c:pt>
                <c:pt idx="111" formatCode="0.0%">
                  <c:v>2.9922520132058916E-3</c:v>
                </c:pt>
                <c:pt idx="112" formatCode="0.0%">
                  <c:v>3.1310805179487634E-3</c:v>
                </c:pt>
                <c:pt idx="113" formatCode="0.0%">
                  <c:v>3.2761226464425503E-3</c:v>
                </c:pt>
                <c:pt idx="114" formatCode="0.0%">
                  <c:v>3.4276396244723737E-3</c:v>
                </c:pt>
                <c:pt idx="115" formatCode="0.0%">
                  <c:v>3.5859024948811805E-3</c:v>
                </c:pt>
                <c:pt idx="116" formatCode="0.0%">
                  <c:v>3.7511924090074247E-3</c:v>
                </c:pt>
                <c:pt idx="117" formatCode="0.0%">
                  <c:v>3.923800921589728E-3</c:v>
                </c:pt>
                <c:pt idx="118" formatCode="0.0%">
                  <c:v>4.104030288785092E-3</c:v>
                </c:pt>
                <c:pt idx="119" formatCode="0.0%">
                  <c:v>4.2921937689122469E-3</c:v>
                </c:pt>
                <c:pt idx="120" formatCode="0.0%">
                  <c:v>4.4886159254942902E-3</c:v>
                </c:pt>
                <c:pt idx="121" formatCode="0.0%">
                  <c:v>4.6936329321360425E-3</c:v>
                </c:pt>
                <c:pt idx="122" formatCode="0.0%">
                  <c:v>4.9075928787306738E-3</c:v>
                </c:pt>
                <c:pt idx="123" formatCode="0.0%">
                  <c:v>5.1308560784476074E-3</c:v>
                </c:pt>
                <c:pt idx="124" formatCode="0.0%">
                  <c:v>5.3637953749095905E-3</c:v>
                </c:pt>
                <c:pt idx="125" formatCode="0.0%">
                  <c:v>5.6067964489200702E-3</c:v>
                </c:pt>
                <c:pt idx="126" formatCode="0.0%">
                  <c:v>5.860258124054653E-3</c:v>
                </c:pt>
                <c:pt idx="127" formatCode="0.0%">
                  <c:v>6.1245926703800248E-3</c:v>
                </c:pt>
                <c:pt idx="128" formatCode="0.0%">
                  <c:v>6.4002261055124444E-3</c:v>
                </c:pt>
                <c:pt idx="129" formatCode="0.0%">
                  <c:v>6.6875984921745037E-3</c:v>
                </c:pt>
                <c:pt idx="130" formatCode="0.0%">
                  <c:v>6.9871642313536018E-3</c:v>
                </c:pt>
                <c:pt idx="131" formatCode="0.0%">
                  <c:v>7.2993923501091596E-3</c:v>
                </c:pt>
                <c:pt idx="132" formatCode="0.0%">
                  <c:v>7.6247667830171492E-3</c:v>
                </c:pt>
                <c:pt idx="133" formatCode="0.0%">
                  <c:v>7.9637866461806615E-3</c:v>
                </c:pt>
                <c:pt idx="134" formatCode="0.0%">
                  <c:v>8.3169665026742966E-3</c:v>
                </c:pt>
                <c:pt idx="135" formatCode="0.0%">
                  <c:v>8.6848366182273005E-3</c:v>
                </c:pt>
                <c:pt idx="136" formatCode="0.0%">
                  <c:v>9.067943205887068E-3</c:v>
                </c:pt>
                <c:pt idx="137" formatCode="0.0%">
                  <c:v>9.4668486583397247E-3</c:v>
                </c:pt>
                <c:pt idx="138" formatCode="0.0%">
                  <c:v>9.8821317664987245E-3</c:v>
                </c:pt>
                <c:pt idx="139" formatCode="0.0%">
                  <c:v>1.0314387922906652E-2</c:v>
                </c:pt>
                <c:pt idx="140" formatCode="0.0%">
                  <c:v>1.0764229308427875E-2</c:v>
                </c:pt>
                <c:pt idx="141" formatCode="0.0%">
                  <c:v>1.1232285060643091E-2</c:v>
                </c:pt>
                <c:pt idx="142" formatCode="0.0%">
                  <c:v>1.1719201422289435E-2</c:v>
                </c:pt>
                <c:pt idx="143" formatCode="0.0%">
                  <c:v>1.2225641868022562E-2</c:v>
                </c:pt>
                <c:pt idx="144" formatCode="0.0%">
                  <c:v>1.2752287207710763E-2</c:v>
                </c:pt>
                <c:pt idx="145" formatCode="0.0%">
                  <c:v>1.3299835664405324E-2</c:v>
                </c:pt>
                <c:pt idx="146" formatCode="0.0%">
                  <c:v>1.3869002925066111E-2</c:v>
                </c:pt>
                <c:pt idx="147" formatCode="0.0%">
                  <c:v>1.4460522162058558E-2</c:v>
                </c:pt>
                <c:pt idx="148" formatCode="0.0%">
                  <c:v>1.5075144023375718E-2</c:v>
                </c:pt>
                <c:pt idx="149" formatCode="0.0%">
                  <c:v>1.5713636589480429E-2</c:v>
                </c:pt>
                <c:pt idx="150" formatCode="0.0%">
                  <c:v>1.6376785294604759E-2</c:v>
                </c:pt>
                <c:pt idx="151" formatCode="0.0%">
                  <c:v>1.7065392810290288E-2</c:v>
                </c:pt>
                <c:pt idx="152" formatCode="0.0%">
                  <c:v>1.7780278888902237E-2</c:v>
                </c:pt>
                <c:pt idx="153" formatCode="0.0%">
                  <c:v>1.8522280164803128E-2</c:v>
                </c:pt>
                <c:pt idx="154" formatCode="0.0%">
                  <c:v>1.9292249910830082E-2</c:v>
                </c:pt>
                <c:pt idx="155" formatCode="0.0%">
                  <c:v>2.0091057747681846E-2</c:v>
                </c:pt>
                <c:pt idx="156" formatCode="0.0%">
                  <c:v>2.0919589303789812E-2</c:v>
                </c:pt>
                <c:pt idx="157" formatCode="0.0%">
                  <c:v>2.1778745823221417E-2</c:v>
                </c:pt>
                <c:pt idx="158" formatCode="0.0%">
                  <c:v>2.2669443719144873E-2</c:v>
                </c:pt>
                <c:pt idx="159" formatCode="0.0%">
                  <c:v>2.359261407037181E-2</c:v>
                </c:pt>
                <c:pt idx="160" formatCode="0.0%">
                  <c:v>2.4549202058490309E-2</c:v>
                </c:pt>
                <c:pt idx="161" formatCode="0.0%">
                  <c:v>2.5540166343104718E-2</c:v>
                </c:pt>
                <c:pt idx="162" formatCode="0.0%">
                  <c:v>2.6566478372711273E-2</c:v>
                </c:pt>
                <c:pt idx="163" formatCode="0.0%">
                  <c:v>2.7629121628762382E-2</c:v>
                </c:pt>
                <c:pt idx="164" formatCode="0.0%">
                  <c:v>2.8729090800504262E-2</c:v>
                </c:pt>
                <c:pt idx="165" formatCode="0.0%">
                  <c:v>2.9867390888217625E-2</c:v>
                </c:pt>
                <c:pt idx="166" formatCode="0.0%">
                  <c:v>3.1045036232546945E-2</c:v>
                </c:pt>
                <c:pt idx="167" formatCode="0.0%">
                  <c:v>3.226304946767105E-2</c:v>
                </c:pt>
                <c:pt idx="168" formatCode="0.0%">
                  <c:v>3.3522460396149908E-2</c:v>
                </c:pt>
                <c:pt idx="169" formatCode="0.0%">
                  <c:v>3.4824304783376364E-2</c:v>
                </c:pt>
                <c:pt idx="170" formatCode="0.0%">
                  <c:v>3.6169623069670698E-2</c:v>
                </c:pt>
                <c:pt idx="171" formatCode="0.0%">
                  <c:v>3.7559458998179272E-2</c:v>
                </c:pt>
                <c:pt idx="172" formatCode="0.0%">
                  <c:v>3.8994858156877837E-2</c:v>
                </c:pt>
                <c:pt idx="173" formatCode="0.0%">
                  <c:v>4.0476866433134216E-2</c:v>
                </c:pt>
                <c:pt idx="174" formatCode="0.0%">
                  <c:v>4.2006528379457085E-2</c:v>
                </c:pt>
                <c:pt idx="175" formatCode="0.0%">
                  <c:v>4.358488548924476E-2</c:v>
                </c:pt>
                <c:pt idx="176" formatCode="0.0%">
                  <c:v>4.5212974381553889E-2</c:v>
                </c:pt>
                <c:pt idx="177" formatCode="0.0%">
                  <c:v>4.6891824894130227E-2</c:v>
                </c:pt>
                <c:pt idx="178" formatCode="0.0%">
                  <c:v>4.8622458084184639E-2</c:v>
                </c:pt>
                <c:pt idx="179" formatCode="0.0%">
                  <c:v>5.0405884136655976E-2</c:v>
                </c:pt>
                <c:pt idx="180" formatCode="0.0%">
                  <c:v>5.2243100179980406E-2</c:v>
                </c:pt>
                <c:pt idx="181" formatCode="0.0%">
                  <c:v>5.4135088009680164E-2</c:v>
                </c:pt>
                <c:pt idx="182" formatCode="0.0%">
                  <c:v>5.6082811720401041E-2</c:v>
                </c:pt>
                <c:pt idx="183" formatCode="0.0%">
                  <c:v>5.808721524735698E-2</c:v>
                </c:pt>
                <c:pt idx="184" formatCode="0.0%">
                  <c:v>6.0149219818491431E-2</c:v>
                </c:pt>
                <c:pt idx="185" formatCode="0.0%">
                  <c:v>6.2269721319032585E-2</c:v>
                </c:pt>
                <c:pt idx="186" formatCode="0.0%">
                  <c:v>6.444958757050237E-2</c:v>
                </c:pt>
                <c:pt idx="187" formatCode="0.0%">
                  <c:v>6.6689655526642688E-2</c:v>
                </c:pt>
                <c:pt idx="188" formatCode="0.0%">
                  <c:v>6.8990728389136849E-2</c:v>
                </c:pt>
                <c:pt idx="189" formatCode="0.0%">
                  <c:v>7.1353572646438213E-2</c:v>
                </c:pt>
                <c:pt idx="190" formatCode="0.0%">
                  <c:v>7.3778915039463558E-2</c:v>
                </c:pt>
                <c:pt idx="191" formatCode="0.0%">
                  <c:v>7.6267439458367253E-2</c:v>
                </c:pt>
                <c:pt idx="192" formatCode="0.0%">
                  <c:v>7.8819783775085361E-2</c:v>
                </c:pt>
                <c:pt idx="193" formatCode="0.0%">
                  <c:v>8.1436536616818281E-2</c:v>
                </c:pt>
                <c:pt idx="194" formatCode="0.0%">
                  <c:v>8.4118234086112659E-2</c:v>
                </c:pt>
                <c:pt idx="195" formatCode="0.0%">
                  <c:v>8.6865356433700094E-2</c:v>
                </c:pt>
                <c:pt idx="196" formatCode="0.0%">
                  <c:v>8.9678324690753375E-2</c:v>
                </c:pt>
                <c:pt idx="197" formatCode="0.0%">
                  <c:v>9.2557497267728231E-2</c:v>
                </c:pt>
                <c:pt idx="198" formatCode="0.0%">
                  <c:v>9.5503166527465391E-2</c:v>
                </c:pt>
                <c:pt idx="199" formatCode="0.0%">
                  <c:v>9.8515555340735209E-2</c:v>
                </c:pt>
                <c:pt idx="200" formatCode="0.0%">
                  <c:v>0.10159481363291027</c:v>
                </c:pt>
                <c:pt idx="201" formatCode="0.0%">
                  <c:v>0.10474101493094871</c:v>
                </c:pt>
                <c:pt idx="202" formatCode="0.0%">
                  <c:v>0.10795415292036063</c:v>
                </c:pt>
                <c:pt idx="203" formatCode="0.0%">
                  <c:v>0.11123413802230511</c:v>
                </c:pt>
                <c:pt idx="204" formatCode="0.0%">
                  <c:v>0.11458079400143106</c:v>
                </c:pt>
                <c:pt idx="205" formatCode="0.0%">
                  <c:v>0.11799385461551856</c:v>
                </c:pt>
                <c:pt idx="206" formatCode="0.0%">
                  <c:v>0.12147296031840289</c:v>
                </c:pt>
                <c:pt idx="207" formatCode="0.0%">
                  <c:v>0.125017655028065</c:v>
                </c:pt>
                <c:pt idx="208" formatCode="0.0%">
                  <c:v>0.12862738297214607</c:v>
                </c:pt>
                <c:pt idx="209" formatCode="0.0%">
                  <c:v>0.13230148562348742</c:v>
                </c:pt>
                <c:pt idx="210" formatCode="0.0%">
                  <c:v>0.13603919873860865</c:v>
                </c:pt>
                <c:pt idx="211" formatCode="0.0%">
                  <c:v>0.13983964951230846</c:v>
                </c:pt>
                <c:pt idx="212" formatCode="0.0%">
                  <c:v>0.14370185386180698</c:v>
                </c:pt>
                <c:pt idx="213" formatCode="0.0%">
                  <c:v>0.14762471385403808</c:v>
                </c:pt>
                <c:pt idx="214" formatCode="0.0%">
                  <c:v>0.15160701528984166</c:v>
                </c:pt>
                <c:pt idx="215" formatCode="0.0%">
                  <c:v>0.15564742545889926</c:v>
                </c:pt>
                <c:pt idx="216" formatCode="0.0%">
                  <c:v>0.15974449107929753</c:v>
                </c:pt>
                <c:pt idx="217" formatCode="0.0%">
                  <c:v>0.16389663643558372</c:v>
                </c:pt>
                <c:pt idx="218" formatCode="0.0%">
                  <c:v>0.16810216172910808</c:v>
                </c:pt>
                <c:pt idx="219" formatCode="0.0%">
                  <c:v>0.17235924165430599</c:v>
                </c:pt>
                <c:pt idx="220" formatCode="0.0%">
                  <c:v>0.17666592421437724</c:v>
                </c:pt>
                <c:pt idx="221" formatCode="0.0%">
                  <c:v>0.18102012978955009</c:v>
                </c:pt>
                <c:pt idx="222" formatCode="0.0%">
                  <c:v>0.18541965047078812</c:v>
                </c:pt>
                <c:pt idx="223" formatCode="0.0%">
                  <c:v>0.18986214967139056</c:v>
                </c:pt>
                <c:pt idx="224" formatCode="0.0%">
                  <c:v>0.19434516202846697</c:v>
                </c:pt>
                <c:pt idx="225" formatCode="0.0%">
                  <c:v>0.19886609360571966</c:v>
                </c:pt>
                <c:pt idx="226" formatCode="0.0%">
                  <c:v>0.2034222224083512</c:v>
                </c:pt>
                <c:pt idx="227" formatCode="0.0%">
                  <c:v>0.20801069922022322</c:v>
                </c:pt>
                <c:pt idx="228" formatCode="0.0%">
                  <c:v>0.21262854877263274</c:v>
                </c:pt>
                <c:pt idx="229" formatCode="0.0%">
                  <c:v>0.21727267125323765</c:v>
                </c:pt>
                <c:pt idx="230" formatCode="0.0%">
                  <c:v>0.22193984416275972</c:v>
                </c:pt>
                <c:pt idx="231" formatCode="0.0%">
                  <c:v>0.22662672452611984</c:v>
                </c:pt>
                <c:pt idx="232" formatCode="0.0%">
                  <c:v>0.2313298514636227</c:v>
                </c:pt>
                <c:pt idx="233" formatCode="0.0%">
                  <c:v>0.23604564912670095</c:v>
                </c:pt>
                <c:pt idx="234" formatCode="0.0%">
                  <c:v>0.24077043000156567</c:v>
                </c:pt>
                <c:pt idx="235" formatCode="0.0%">
                  <c:v>0.24550039858288425</c:v>
                </c:pt>
                <c:pt idx="236" formatCode="0.0%">
                  <c:v>0.25023165541833059</c:v>
                </c:pt>
                <c:pt idx="237" formatCode="0.0%">
                  <c:v>0.25496020152352172</c:v>
                </c:pt>
                <c:pt idx="238" formatCode="0.0%">
                  <c:v>0.25968194316548487</c:v>
                </c:pt>
                <c:pt idx="239" formatCode="0.0%">
                  <c:v>0.26439269701138279</c:v>
                </c:pt>
                <c:pt idx="240" formatCode="0.0%">
                  <c:v>0.2690881956377823</c:v>
                </c:pt>
                <c:pt idx="241" formatCode="0.0%">
                  <c:v>0.27376409339427149</c:v>
                </c:pt>
                <c:pt idx="242" formatCode="0.0%">
                  <c:v>0.2784159726137389</c:v>
                </c:pt>
                <c:pt idx="243" formatCode="0.0%">
                  <c:v>0.2830393501601145</c:v>
                </c:pt>
                <c:pt idx="244" formatCode="0.0%">
                  <c:v>0.28762968430285529</c:v>
                </c:pt>
                <c:pt idx="245" formatCode="0.0%">
                  <c:v>0.29218238190594109</c:v>
                </c:pt>
                <c:pt idx="246" formatCode="0.0%">
                  <c:v>0.29669280591763569</c:v>
                </c:pt>
                <c:pt idx="247" formatCode="0.0%">
                  <c:v>0.30115628314577447</c:v>
                </c:pt>
                <c:pt idx="248" formatCode="0.0%">
                  <c:v>0.30556811230187114</c:v>
                </c:pt>
                <c:pt idx="249" formatCode="0.0%">
                  <c:v>0.30992357229589873</c:v>
                </c:pt>
                <c:pt idx="250" formatCode="0.0%">
                  <c:v>0.31421793076220317</c:v>
                </c:pt>
                <c:pt idx="251" formatCode="0.0%">
                  <c:v>0.31844645279566086</c:v>
                </c:pt>
                <c:pt idx="252" formatCode="0.0%">
                  <c:v>0.32260440987590328</c:v>
                </c:pt>
                <c:pt idx="253" formatCode="0.0%">
                  <c:v>0.32668708895620474</c:v>
                </c:pt>
                <c:pt idx="254" formatCode="0.0%">
                  <c:v>0.33068980169248174</c:v>
                </c:pt>
                <c:pt idx="255" formatCode="0.0%">
                  <c:v>0.33460789378678191</c:v>
                </c:pt>
                <c:pt idx="256" formatCode="0.0%">
                  <c:v>0.33843675441866117</c:v>
                </c:pt>
                <c:pt idx="257" formatCode="0.0%">
                  <c:v>0.34217182573696409</c:v>
                </c:pt>
                <c:pt idx="258" formatCode="0.0%">
                  <c:v>0.34580861238374172</c:v>
                </c:pt>
                <c:pt idx="259" formatCode="0.0%">
                  <c:v>0.34934269102136989</c:v>
                </c:pt>
                <c:pt idx="260" formatCode="0.0%">
                  <c:v>0.35276971983337674</c:v>
                </c:pt>
                <c:pt idx="261" formatCode="0.0%">
                  <c:v>0.35608544796904912</c:v>
                </c:pt>
                <c:pt idx="262" formatCode="0.0%">
                  <c:v>0.35928572490158373</c:v>
                </c:pt>
                <c:pt idx="263" formatCode="0.0%">
                  <c:v>0.36236650966936146</c:v>
                </c:pt>
                <c:pt idx="264" formatCode="0.0%">
                  <c:v>0.36532387996988069</c:v>
                </c:pt>
                <c:pt idx="265" formatCode="0.0%">
                  <c:v>0.36815404107597061</c:v>
                </c:pt>
                <c:pt idx="266" formatCode="0.0%">
                  <c:v>0.37085333454413</c:v>
                </c:pt>
                <c:pt idx="267" formatCode="0.0%">
                  <c:v>0.37341824668520018</c:v>
                </c:pt>
                <c:pt idx="268" formatCode="0.0%">
                  <c:v>0.37584541676808375</c:v>
                </c:pt>
                <c:pt idx="269" formatCode="0.0%">
                  <c:v>0.37813164492785617</c:v>
                </c:pt>
                <c:pt idx="270" formatCode="0.0%">
                  <c:v>0.38027389975039794</c:v>
                </c:pt>
                <c:pt idx="271" formatCode="0.0%">
                  <c:v>0.38226932550658155</c:v>
                </c:pt>
                <c:pt idx="272" formatCode="0.0%">
                  <c:v>0.38411524901009092</c:v>
                </c:pt>
                <c:pt idx="273" formatCode="0.0%">
                  <c:v>0.38580918607411929</c:v>
                </c:pt>
                <c:pt idx="274" formatCode="0.0%">
                  <c:v>0.38734884754348131</c:v>
                </c:pt>
                <c:pt idx="275" formatCode="0.0%">
                  <c:v>0.38873214488008778</c:v>
                </c:pt>
                <c:pt idx="276" formatCode="0.0%">
                  <c:v>0.38995719528124601</c:v>
                </c:pt>
                <c:pt idx="277" formatCode="0.0%">
                  <c:v>0.39102232631187539</c:v>
                </c:pt>
                <c:pt idx="278" formatCode="0.0%">
                  <c:v>0.39192608003344531</c:v>
                </c:pt>
                <c:pt idx="279" formatCode="0.0%">
                  <c:v>0.39266721661425202</c:v>
                </c:pt>
                <c:pt idx="280" formatCode="0.0%">
                  <c:v>0.39324471740753536</c:v>
                </c:pt>
                <c:pt idx="281" formatCode="0.0%">
                  <c:v>0.39365778748589259</c:v>
                </c:pt>
                <c:pt idx="282" formatCode="0.0%">
                  <c:v>0.39390585762246466</c:v>
                </c:pt>
                <c:pt idx="283" formatCode="0.0%">
                  <c:v>0.39398858571143264</c:v>
                </c:pt>
                <c:pt idx="284" formatCode="0.0%">
                  <c:v>0.39390585762246466</c:v>
                </c:pt>
                <c:pt idx="285" formatCode="0.0%">
                  <c:v>0.39365778748589259</c:v>
                </c:pt>
                <c:pt idx="286" formatCode="0.0%">
                  <c:v>0.39324471740753536</c:v>
                </c:pt>
                <c:pt idx="287" formatCode="0.0%">
                  <c:v>0.39266721661425202</c:v>
                </c:pt>
                <c:pt idx="288" formatCode="0.0%">
                  <c:v>0.39192608003344531</c:v>
                </c:pt>
                <c:pt idx="289" formatCode="0.0%">
                  <c:v>0.39102232631187539</c:v>
                </c:pt>
                <c:pt idx="290" formatCode="0.0%">
                  <c:v>0.38995719528124601</c:v>
                </c:pt>
                <c:pt idx="291" formatCode="0.0%">
                  <c:v>0.38873214488008778</c:v>
                </c:pt>
                <c:pt idx="292" formatCode="0.0%">
                  <c:v>0.38734884754348131</c:v>
                </c:pt>
                <c:pt idx="293" formatCode="0.0%">
                  <c:v>0.38580918607411929</c:v>
                </c:pt>
                <c:pt idx="294" formatCode="0.0%">
                  <c:v>0.38411524901009092</c:v>
                </c:pt>
                <c:pt idx="295" formatCode="0.0%">
                  <c:v>0.38226932550658155</c:v>
                </c:pt>
                <c:pt idx="296" formatCode="0.0%">
                  <c:v>0.38027389975039794</c:v>
                </c:pt>
                <c:pt idx="297" formatCode="0.0%">
                  <c:v>0.37813164492785617</c:v>
                </c:pt>
                <c:pt idx="298" formatCode="0.0%">
                  <c:v>0.37584541676808375</c:v>
                </c:pt>
                <c:pt idx="299" formatCode="0.0%">
                  <c:v>0.37341824668520018</c:v>
                </c:pt>
                <c:pt idx="300" formatCode="0.0%">
                  <c:v>0.37085333454413</c:v>
                </c:pt>
                <c:pt idx="301" formatCode="0.0%">
                  <c:v>0.36815404107597061</c:v>
                </c:pt>
                <c:pt idx="302" formatCode="0.0%">
                  <c:v>0.36532387996988069</c:v>
                </c:pt>
                <c:pt idx="303" formatCode="0.0%">
                  <c:v>0.36236650966936146</c:v>
                </c:pt>
                <c:pt idx="304" formatCode="0.0%">
                  <c:v>0.35928572490158373</c:v>
                </c:pt>
                <c:pt idx="305" formatCode="0.0%">
                  <c:v>0.35608544796904912</c:v>
                </c:pt>
                <c:pt idx="306" formatCode="0.0%">
                  <c:v>0.35276971983337674</c:v>
                </c:pt>
                <c:pt idx="307" formatCode="0.0%">
                  <c:v>0.34934269102136989</c:v>
                </c:pt>
                <c:pt idx="308" formatCode="0.0%">
                  <c:v>0.34580861238374172</c:v>
                </c:pt>
                <c:pt idx="309" formatCode="0.0%">
                  <c:v>0.34217182573696409</c:v>
                </c:pt>
                <c:pt idx="310" formatCode="0.0%">
                  <c:v>0.33843675441866117</c:v>
                </c:pt>
                <c:pt idx="311" formatCode="0.0%">
                  <c:v>0.33460789378678191</c:v>
                </c:pt>
                <c:pt idx="312" formatCode="0.0%">
                  <c:v>0.33068980169248174</c:v>
                </c:pt>
                <c:pt idx="313" formatCode="0.0%">
                  <c:v>0.32668708895620474</c:v>
                </c:pt>
                <c:pt idx="314" formatCode="0.0%">
                  <c:v>0.32260440987590328</c:v>
                </c:pt>
                <c:pt idx="315" formatCode="0.0%">
                  <c:v>0.31844645279566086</c:v>
                </c:pt>
                <c:pt idx="316" formatCode="0.0%">
                  <c:v>0.31421793076220317</c:v>
                </c:pt>
                <c:pt idx="317" formatCode="0.0%">
                  <c:v>0.30992357229589873</c:v>
                </c:pt>
                <c:pt idx="318" formatCode="0.0%">
                  <c:v>0.30556811230187114</c:v>
                </c:pt>
                <c:pt idx="319" formatCode="0.0%">
                  <c:v>0.30115628314577447</c:v>
                </c:pt>
                <c:pt idx="320" formatCode="0.0%">
                  <c:v>0.29669280591763569</c:v>
                </c:pt>
                <c:pt idx="321" formatCode="0.0%">
                  <c:v>0.29218238190594109</c:v>
                </c:pt>
                <c:pt idx="322" formatCode="0.0%">
                  <c:v>0.28762968430285529</c:v>
                </c:pt>
                <c:pt idx="323" formatCode="0.0%">
                  <c:v>0.2830393501601145</c:v>
                </c:pt>
                <c:pt idx="324" formatCode="0.0%">
                  <c:v>0.2784159726137389</c:v>
                </c:pt>
                <c:pt idx="325" formatCode="0.0%">
                  <c:v>0.27376409339427149</c:v>
                </c:pt>
                <c:pt idx="326" formatCode="0.0%">
                  <c:v>0.2690881956377823</c:v>
                </c:pt>
                <c:pt idx="327" formatCode="0.0%">
                  <c:v>0.26439269701138279</c:v>
                </c:pt>
                <c:pt idx="328" formatCode="0.0%">
                  <c:v>0.25968194316548487</c:v>
                </c:pt>
                <c:pt idx="329" formatCode="0.0%">
                  <c:v>0.25496020152352172</c:v>
                </c:pt>
                <c:pt idx="330" formatCode="0.0%">
                  <c:v>0.25023165541833059</c:v>
                </c:pt>
                <c:pt idx="331" formatCode="0.0%">
                  <c:v>0.24550039858288425</c:v>
                </c:pt>
                <c:pt idx="332" formatCode="0.0%">
                  <c:v>0.24077043000156567</c:v>
                </c:pt>
                <c:pt idx="333" formatCode="0.0%">
                  <c:v>0.23604564912670095</c:v>
                </c:pt>
                <c:pt idx="334" formatCode="0.0%">
                  <c:v>0.2313298514636227</c:v>
                </c:pt>
                <c:pt idx="335" formatCode="0.0%">
                  <c:v>0.22662672452611984</c:v>
                </c:pt>
                <c:pt idx="336" formatCode="0.0%">
                  <c:v>0.22193984416275972</c:v>
                </c:pt>
                <c:pt idx="337" formatCode="0.0%">
                  <c:v>0.21727267125323765</c:v>
                </c:pt>
                <c:pt idx="338" formatCode="0.0%">
                  <c:v>0.21262854877263274</c:v>
                </c:pt>
                <c:pt idx="339" formatCode="0.0%">
                  <c:v>0.20801069922022322</c:v>
                </c:pt>
                <c:pt idx="340" formatCode="0.0%">
                  <c:v>0.2034222224083512</c:v>
                </c:pt>
                <c:pt idx="341" formatCode="0.0%">
                  <c:v>0.19886609360571966</c:v>
                </c:pt>
                <c:pt idx="342" formatCode="0.0%">
                  <c:v>0.19434516202846697</c:v>
                </c:pt>
                <c:pt idx="343" formatCode="0.0%">
                  <c:v>0.18986214967139056</c:v>
                </c:pt>
                <c:pt idx="344" formatCode="0.0%">
                  <c:v>0.18541965047078812</c:v>
                </c:pt>
                <c:pt idx="345" formatCode="0.0%">
                  <c:v>0.18102012978955009</c:v>
                </c:pt>
                <c:pt idx="346" formatCode="0.0%">
                  <c:v>0.17666592421437724</c:v>
                </c:pt>
                <c:pt idx="347" formatCode="0.0%">
                  <c:v>0.17235924165430599</c:v>
                </c:pt>
                <c:pt idx="348" formatCode="0.0%">
                  <c:v>0.16810216172910808</c:v>
                </c:pt>
                <c:pt idx="349" formatCode="0.0%">
                  <c:v>0.16389663643558372</c:v>
                </c:pt>
                <c:pt idx="350" formatCode="0.0%">
                  <c:v>0.15974449107929753</c:v>
                </c:pt>
                <c:pt idx="351" formatCode="0.0%">
                  <c:v>0.15564742545889926</c:v>
                </c:pt>
                <c:pt idx="352" formatCode="0.0%">
                  <c:v>0.15160701528984166</c:v>
                </c:pt>
                <c:pt idx="353" formatCode="0.0%">
                  <c:v>0.14762471385403808</c:v>
                </c:pt>
                <c:pt idx="354" formatCode="0.0%">
                  <c:v>0.14370185386180698</c:v>
                </c:pt>
                <c:pt idx="355" formatCode="0.0%">
                  <c:v>0.13983964951230846</c:v>
                </c:pt>
                <c:pt idx="356" formatCode="0.0%">
                  <c:v>0.13603919873860865</c:v>
                </c:pt>
                <c:pt idx="357" formatCode="0.0%">
                  <c:v>0.13230148562348742</c:v>
                </c:pt>
                <c:pt idx="358" formatCode="0.0%">
                  <c:v>0.12862738297214607</c:v>
                </c:pt>
                <c:pt idx="359" formatCode="0.0%">
                  <c:v>0.125017655028065</c:v>
                </c:pt>
                <c:pt idx="360" formatCode="0.0%">
                  <c:v>0.12147296031840289</c:v>
                </c:pt>
                <c:pt idx="361" formatCode="0.0%">
                  <c:v>0.11799385461551856</c:v>
                </c:pt>
                <c:pt idx="362" formatCode="0.0%">
                  <c:v>0.11458079400143106</c:v>
                </c:pt>
                <c:pt idx="363" formatCode="0.0%">
                  <c:v>0.11123413802230511</c:v>
                </c:pt>
                <c:pt idx="364" formatCode="0.0%">
                  <c:v>0.10795415292036063</c:v>
                </c:pt>
                <c:pt idx="365" formatCode="0.0%">
                  <c:v>0.10474101493094871</c:v>
                </c:pt>
                <c:pt idx="366" formatCode="0.0%">
                  <c:v>0.10159481363291027</c:v>
                </c:pt>
                <c:pt idx="367" formatCode="0.0%">
                  <c:v>9.8515555340735209E-2</c:v>
                </c:pt>
                <c:pt idx="368" formatCode="0.0%">
                  <c:v>9.5503166527465391E-2</c:v>
                </c:pt>
                <c:pt idx="369" formatCode="0.0%">
                  <c:v>9.2557497267728231E-2</c:v>
                </c:pt>
                <c:pt idx="370" formatCode="0.0%">
                  <c:v>8.9678324690753375E-2</c:v>
                </c:pt>
                <c:pt idx="371" formatCode="0.0%">
                  <c:v>8.6865356433700094E-2</c:v>
                </c:pt>
                <c:pt idx="372" formatCode="0.0%">
                  <c:v>8.4118234086112659E-2</c:v>
                </c:pt>
                <c:pt idx="373" formatCode="0.0%">
                  <c:v>8.1436536616818281E-2</c:v>
                </c:pt>
                <c:pt idx="374" formatCode="0.0%">
                  <c:v>7.8819783775085361E-2</c:v>
                </c:pt>
                <c:pt idx="375" formatCode="0.0%">
                  <c:v>7.6267439458367253E-2</c:v>
                </c:pt>
                <c:pt idx="376" formatCode="0.0%">
                  <c:v>7.3778915039463558E-2</c:v>
                </c:pt>
                <c:pt idx="377" formatCode="0.0%">
                  <c:v>7.1353572646438213E-2</c:v>
                </c:pt>
                <c:pt idx="378" formatCode="0.0%">
                  <c:v>6.8990728389136849E-2</c:v>
                </c:pt>
                <c:pt idx="379" formatCode="0.0%">
                  <c:v>6.6689655526642688E-2</c:v>
                </c:pt>
                <c:pt idx="380" formatCode="0.0%">
                  <c:v>6.444958757050237E-2</c:v>
                </c:pt>
                <c:pt idx="381" formatCode="0.0%">
                  <c:v>6.2269721319032585E-2</c:v>
                </c:pt>
                <c:pt idx="382" formatCode="0.0%">
                  <c:v>6.0149219818491431E-2</c:v>
                </c:pt>
                <c:pt idx="383" formatCode="0.0%">
                  <c:v>5.808721524735698E-2</c:v>
                </c:pt>
                <c:pt idx="384" formatCode="0.0%">
                  <c:v>5.6082811720401041E-2</c:v>
                </c:pt>
                <c:pt idx="385" formatCode="0.0%">
                  <c:v>5.4135088009680164E-2</c:v>
                </c:pt>
                <c:pt idx="386" formatCode="0.0%">
                  <c:v>5.2243100179980406E-2</c:v>
                </c:pt>
                <c:pt idx="387" formatCode="0.0%">
                  <c:v>5.0405884136655976E-2</c:v>
                </c:pt>
                <c:pt idx="388" formatCode="0.0%">
                  <c:v>4.8622458084184639E-2</c:v>
                </c:pt>
                <c:pt idx="389" formatCode="0.0%">
                  <c:v>4.6891824894130227E-2</c:v>
                </c:pt>
                <c:pt idx="390" formatCode="0.0%">
                  <c:v>4.5212974381553889E-2</c:v>
                </c:pt>
                <c:pt idx="391" formatCode="0.0%">
                  <c:v>4.358488548924476E-2</c:v>
                </c:pt>
                <c:pt idx="392" formatCode="0.0%">
                  <c:v>4.2006528379456336E-2</c:v>
                </c:pt>
                <c:pt idx="393" formatCode="0.0%">
                  <c:v>4.0476866433134216E-2</c:v>
                </c:pt>
                <c:pt idx="394" formatCode="0.0%">
                  <c:v>3.8994858156877837E-2</c:v>
                </c:pt>
                <c:pt idx="395" formatCode="0.0%">
                  <c:v>3.7559458998179272E-2</c:v>
                </c:pt>
                <c:pt idx="396" formatCode="0.0%">
                  <c:v>3.6169623069669997E-2</c:v>
                </c:pt>
                <c:pt idx="397" formatCode="0.0%">
                  <c:v>3.4824304783376364E-2</c:v>
                </c:pt>
                <c:pt idx="398" formatCode="0.0%">
                  <c:v>3.3522460396149908E-2</c:v>
                </c:pt>
                <c:pt idx="399" formatCode="0.0%">
                  <c:v>3.226304946767105E-2</c:v>
                </c:pt>
                <c:pt idx="400" formatCode="0.0%">
                  <c:v>3.1045036232546327E-2</c:v>
                </c:pt>
                <c:pt idx="401" formatCode="0.0%">
                  <c:v>2.9867390888217625E-2</c:v>
                </c:pt>
                <c:pt idx="402" formatCode="0.0%">
                  <c:v>2.8729090800504262E-2</c:v>
                </c:pt>
                <c:pt idx="403" formatCode="0.0%">
                  <c:v>2.7629121628762382E-2</c:v>
                </c:pt>
                <c:pt idx="404" formatCode="0.0%">
                  <c:v>2.6566478372710742E-2</c:v>
                </c:pt>
                <c:pt idx="405" formatCode="0.0%">
                  <c:v>2.5540166343104718E-2</c:v>
                </c:pt>
                <c:pt idx="406" formatCode="0.0%">
                  <c:v>2.4549202058490309E-2</c:v>
                </c:pt>
                <c:pt idx="407" formatCode="0.0%">
                  <c:v>2.359261407037181E-2</c:v>
                </c:pt>
                <c:pt idx="408" formatCode="0.0%">
                  <c:v>2.2669443719144412E-2</c:v>
                </c:pt>
                <c:pt idx="409" formatCode="0.0%">
                  <c:v>2.1778745823221417E-2</c:v>
                </c:pt>
                <c:pt idx="410" formatCode="0.0%">
                  <c:v>2.0919589303789812E-2</c:v>
                </c:pt>
                <c:pt idx="411" formatCode="0.0%">
                  <c:v>2.0091057747681846E-2</c:v>
                </c:pt>
                <c:pt idx="412" formatCode="0.0%">
                  <c:v>1.9292249910829715E-2</c:v>
                </c:pt>
                <c:pt idx="413" formatCode="0.0%">
                  <c:v>1.8522280164803128E-2</c:v>
                </c:pt>
                <c:pt idx="414" formatCode="0.0%">
                  <c:v>1.7780278888902237E-2</c:v>
                </c:pt>
                <c:pt idx="415" formatCode="0.0%">
                  <c:v>1.7065392810289959E-2</c:v>
                </c:pt>
                <c:pt idx="416" formatCode="0.0%">
                  <c:v>1.6376785294604422E-2</c:v>
                </c:pt>
                <c:pt idx="417" formatCode="0.0%">
                  <c:v>1.5713636589480127E-2</c:v>
                </c:pt>
                <c:pt idx="418" formatCode="0.0%">
                  <c:v>1.5075144023375718E-2</c:v>
                </c:pt>
                <c:pt idx="419" formatCode="0.0%">
                  <c:v>1.4460522162058259E-2</c:v>
                </c:pt>
                <c:pt idx="420" formatCode="0.0%">
                  <c:v>1.3869002925065814E-2</c:v>
                </c:pt>
                <c:pt idx="421" formatCode="0.0%">
                  <c:v>1.329983566440503E-2</c:v>
                </c:pt>
                <c:pt idx="422" formatCode="0.0%">
                  <c:v>1.2752287207710763E-2</c:v>
                </c:pt>
                <c:pt idx="423" formatCode="0.0%">
                  <c:v>1.2225641868022297E-2</c:v>
                </c:pt>
                <c:pt idx="424" formatCode="0.0%">
                  <c:v>1.1719201422289188E-2</c:v>
                </c:pt>
                <c:pt idx="425" formatCode="0.0%">
                  <c:v>1.1232285060642855E-2</c:v>
                </c:pt>
                <c:pt idx="426" formatCode="0.0%">
                  <c:v>1.0764229308427875E-2</c:v>
                </c:pt>
                <c:pt idx="427" formatCode="0.0%">
                  <c:v>1.0314387922906431E-2</c:v>
                </c:pt>
                <c:pt idx="428" formatCode="0.0%">
                  <c:v>9.8821317664985111E-3</c:v>
                </c:pt>
                <c:pt idx="429" formatCode="0.0%">
                  <c:v>9.4668486583395148E-3</c:v>
                </c:pt>
                <c:pt idx="430" formatCode="0.0%">
                  <c:v>9.067943205887068E-3</c:v>
                </c:pt>
                <c:pt idx="431" formatCode="0.0%">
                  <c:v>8.6848366182271011E-3</c:v>
                </c:pt>
                <c:pt idx="432" formatCode="0.0%">
                  <c:v>8.3169665026741144E-3</c:v>
                </c:pt>
                <c:pt idx="433" formatCode="0.0%">
                  <c:v>7.9637866461804915E-3</c:v>
                </c:pt>
                <c:pt idx="434" formatCode="0.0%">
                  <c:v>7.6247667830169862E-3</c:v>
                </c:pt>
                <c:pt idx="435" formatCode="0.0%">
                  <c:v>7.2993923501090043E-3</c:v>
                </c:pt>
              </c:numCache>
            </c:numRef>
          </c:val>
        </c:ser>
        <c:ser>
          <c:idx val="4"/>
          <c:order val="4"/>
          <c:tx>
            <c:v>Alpha</c:v>
          </c:tx>
          <c:spPr>
            <a:solidFill>
              <a:schemeClr val="accent1"/>
            </a:solidFill>
          </c:spPr>
          <c:cat>
            <c:numRef>
              <c:f>'Data, 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Directional test chart'!$H$2:$H$429</c:f>
              <c:numCache>
                <c:formatCode>0.00000</c:formatCode>
                <c:ptCount val="428"/>
                <c:pt idx="263">
                  <c:v>9.2557497267728231E-2</c:v>
                </c:pt>
                <c:pt idx="264">
                  <c:v>8.9678324690753375E-2</c:v>
                </c:pt>
                <c:pt idx="265">
                  <c:v>8.6865356433700094E-2</c:v>
                </c:pt>
                <c:pt idx="266">
                  <c:v>8.4118234086112659E-2</c:v>
                </c:pt>
                <c:pt idx="267">
                  <c:v>8.1436536616818281E-2</c:v>
                </c:pt>
                <c:pt idx="268">
                  <c:v>7.8819783775085361E-2</c:v>
                </c:pt>
                <c:pt idx="269">
                  <c:v>7.6267439458367253E-2</c:v>
                </c:pt>
                <c:pt idx="270">
                  <c:v>7.3778915039463558E-2</c:v>
                </c:pt>
                <c:pt idx="271">
                  <c:v>7.1353572646438213E-2</c:v>
                </c:pt>
                <c:pt idx="272">
                  <c:v>6.8990728389136849E-2</c:v>
                </c:pt>
                <c:pt idx="273">
                  <c:v>6.6689655526642688E-2</c:v>
                </c:pt>
                <c:pt idx="274">
                  <c:v>6.444958757050237E-2</c:v>
                </c:pt>
                <c:pt idx="275">
                  <c:v>6.2269721319032585E-2</c:v>
                </c:pt>
                <c:pt idx="276">
                  <c:v>6.0149219818491431E-2</c:v>
                </c:pt>
                <c:pt idx="277">
                  <c:v>5.808721524735698E-2</c:v>
                </c:pt>
                <c:pt idx="278">
                  <c:v>5.6082811720401041E-2</c:v>
                </c:pt>
                <c:pt idx="279">
                  <c:v>5.4135088009680164E-2</c:v>
                </c:pt>
                <c:pt idx="280">
                  <c:v>5.2243100179980406E-2</c:v>
                </c:pt>
                <c:pt idx="281">
                  <c:v>5.0405884136655976E-2</c:v>
                </c:pt>
                <c:pt idx="282">
                  <c:v>4.8622458084184639E-2</c:v>
                </c:pt>
                <c:pt idx="283">
                  <c:v>4.6891824894130227E-2</c:v>
                </c:pt>
                <c:pt idx="284">
                  <c:v>4.5212974381553889E-2</c:v>
                </c:pt>
                <c:pt idx="285">
                  <c:v>4.358488548924476E-2</c:v>
                </c:pt>
                <c:pt idx="286">
                  <c:v>4.2006528379456336E-2</c:v>
                </c:pt>
                <c:pt idx="287">
                  <c:v>4.0476866433134216E-2</c:v>
                </c:pt>
                <c:pt idx="288">
                  <c:v>3.8994858156877837E-2</c:v>
                </c:pt>
                <c:pt idx="289">
                  <c:v>3.7559458998179272E-2</c:v>
                </c:pt>
                <c:pt idx="290">
                  <c:v>3.6169623069669997E-2</c:v>
                </c:pt>
                <c:pt idx="291">
                  <c:v>3.4824304783376364E-2</c:v>
                </c:pt>
                <c:pt idx="292">
                  <c:v>3.3522460396149908E-2</c:v>
                </c:pt>
                <c:pt idx="293">
                  <c:v>3.226304946767105E-2</c:v>
                </c:pt>
                <c:pt idx="294">
                  <c:v>3.1045036232546327E-2</c:v>
                </c:pt>
                <c:pt idx="295">
                  <c:v>2.9867390888217625E-2</c:v>
                </c:pt>
                <c:pt idx="296">
                  <c:v>2.8729090800504262E-2</c:v>
                </c:pt>
                <c:pt idx="297">
                  <c:v>2.7629121628762382E-2</c:v>
                </c:pt>
                <c:pt idx="298">
                  <c:v>2.6566478372710742E-2</c:v>
                </c:pt>
                <c:pt idx="299">
                  <c:v>2.5540166343104718E-2</c:v>
                </c:pt>
                <c:pt idx="300">
                  <c:v>2.4549202058490309E-2</c:v>
                </c:pt>
                <c:pt idx="301">
                  <c:v>2.359261407037181E-2</c:v>
                </c:pt>
                <c:pt idx="302">
                  <c:v>2.2669443719144412E-2</c:v>
                </c:pt>
                <c:pt idx="303">
                  <c:v>2.1778745823221417E-2</c:v>
                </c:pt>
                <c:pt idx="304">
                  <c:v>2.0919589303789812E-2</c:v>
                </c:pt>
                <c:pt idx="305">
                  <c:v>2.0091057747681846E-2</c:v>
                </c:pt>
                <c:pt idx="306">
                  <c:v>1.9292249910829715E-2</c:v>
                </c:pt>
                <c:pt idx="307">
                  <c:v>1.8522280164803128E-2</c:v>
                </c:pt>
                <c:pt idx="308">
                  <c:v>1.7780278888902237E-2</c:v>
                </c:pt>
                <c:pt idx="309">
                  <c:v>1.7065392810289959E-2</c:v>
                </c:pt>
                <c:pt idx="310">
                  <c:v>1.6376785294604422E-2</c:v>
                </c:pt>
                <c:pt idx="311">
                  <c:v>1.5713636589480127E-2</c:v>
                </c:pt>
                <c:pt idx="312">
                  <c:v>1.5075144023375718E-2</c:v>
                </c:pt>
                <c:pt idx="313">
                  <c:v>1.4460522162058259E-2</c:v>
                </c:pt>
                <c:pt idx="314">
                  <c:v>1.3869002925065814E-2</c:v>
                </c:pt>
                <c:pt idx="315">
                  <c:v>1.329983566440503E-2</c:v>
                </c:pt>
                <c:pt idx="316">
                  <c:v>1.2752287207710763E-2</c:v>
                </c:pt>
                <c:pt idx="317">
                  <c:v>1.2225641868022297E-2</c:v>
                </c:pt>
                <c:pt idx="318">
                  <c:v>1.1719201422289188E-2</c:v>
                </c:pt>
                <c:pt idx="319">
                  <c:v>1.1232285060642855E-2</c:v>
                </c:pt>
                <c:pt idx="320">
                  <c:v>1.0764229308427875E-2</c:v>
                </c:pt>
                <c:pt idx="321">
                  <c:v>1.0314387922906431E-2</c:v>
                </c:pt>
                <c:pt idx="322">
                  <c:v>9.8821317664985111E-3</c:v>
                </c:pt>
                <c:pt idx="323">
                  <c:v>9.4668486583395148E-3</c:v>
                </c:pt>
                <c:pt idx="324">
                  <c:v>9.067943205887068E-3</c:v>
                </c:pt>
                <c:pt idx="325">
                  <c:v>8.6848366182271011E-3</c:v>
                </c:pt>
                <c:pt idx="326">
                  <c:v>8.3169665026741144E-3</c:v>
                </c:pt>
                <c:pt idx="327">
                  <c:v>7.9637866461804915E-3</c:v>
                </c:pt>
                <c:pt idx="328">
                  <c:v>7.6247667830169862E-3</c:v>
                </c:pt>
                <c:pt idx="329">
                  <c:v>7.2993923501090043E-3</c:v>
                </c:pt>
                <c:pt idx="330">
                  <c:v>6.9871642313534509E-3</c:v>
                </c:pt>
                <c:pt idx="331">
                  <c:v>6.687598492174365E-3</c:v>
                </c:pt>
                <c:pt idx="332">
                  <c:v>6.4002261055123126E-3</c:v>
                </c:pt>
                <c:pt idx="333">
                  <c:v>6.1245926703798947E-3</c:v>
                </c:pt>
                <c:pt idx="334">
                  <c:v>5.8602581240545281E-3</c:v>
                </c:pt>
                <c:pt idx="335">
                  <c:v>5.6067964489199557E-3</c:v>
                </c:pt>
                <c:pt idx="336">
                  <c:v>5.3637953749094813E-3</c:v>
                </c:pt>
                <c:pt idx="337">
                  <c:v>5.1308560784475059E-3</c:v>
                </c:pt>
                <c:pt idx="338">
                  <c:v>4.9075928787305689E-3</c:v>
                </c:pt>
                <c:pt idx="339">
                  <c:v>4.6936329321359506E-3</c:v>
                </c:pt>
                <c:pt idx="340">
                  <c:v>4.4886159254941887E-3</c:v>
                </c:pt>
                <c:pt idx="341">
                  <c:v>4.2921937689121472E-3</c:v>
                </c:pt>
                <c:pt idx="342">
                  <c:v>4.1040302887849957E-3</c:v>
                </c:pt>
                <c:pt idx="343">
                  <c:v>3.9238009215896439E-3</c:v>
                </c:pt>
                <c:pt idx="344">
                  <c:v>3.751192409007341E-3</c:v>
                </c:pt>
                <c:pt idx="345">
                  <c:v>3.5859024948810994E-3</c:v>
                </c:pt>
                <c:pt idx="346">
                  <c:v>3.427639624472293E-3</c:v>
                </c:pt>
                <c:pt idx="347">
                  <c:v>3.2761226464424731E-3</c:v>
                </c:pt>
                <c:pt idx="348">
                  <c:v>3.1310805179486879E-3</c:v>
                </c:pt>
                <c:pt idx="349">
                  <c:v>2.9922520132058192E-3</c:v>
                </c:pt>
                <c:pt idx="350">
                  <c:v>2.8593854358352029E-3</c:v>
                </c:pt>
                <c:pt idx="351">
                  <c:v>2.7322383352873895E-3</c:v>
                </c:pt>
                <c:pt idx="352">
                  <c:v>2.6105772275962871E-3</c:v>
                </c:pt>
                <c:pt idx="353">
                  <c:v>2.4941773206933323E-3</c:v>
                </c:pt>
                <c:pt idx="354">
                  <c:v>2.3828222444834363E-3</c:v>
                </c:pt>
                <c:pt idx="355">
                  <c:v>2.2763037858587807E-3</c:v>
                </c:pt>
                <c:pt idx="356">
                  <c:v>2.1744216288024226E-3</c:v>
                </c:pt>
                <c:pt idx="357">
                  <c:v>2.0769830997114636E-3</c:v>
                </c:pt>
                <c:pt idx="358">
                  <c:v>1.9838029180478563E-3</c:v>
                </c:pt>
                <c:pt idx="359">
                  <c:v>1.8947029524055939E-3</c:v>
                </c:pt>
                <c:pt idx="360">
                  <c:v>1.8095119820641051E-3</c:v>
                </c:pt>
                <c:pt idx="361">
                  <c:v>1.7280654640807085E-3</c:v>
                </c:pt>
                <c:pt idx="362">
                  <c:v>1.6502053059587458E-3</c:v>
                </c:pt>
                <c:pt idx="363">
                  <c:v>1.5757796439132142E-3</c:v>
                </c:pt>
                <c:pt idx="364">
                  <c:v>1.5046426267417816E-3</c:v>
                </c:pt>
                <c:pt idx="365">
                  <c:v>1.4366542052965251E-3</c:v>
                </c:pt>
                <c:pt idx="366">
                  <c:v>1.3716799275397601E-3</c:v>
                </c:pt>
                <c:pt idx="367">
                  <c:v>1.3095907391567465E-3</c:v>
                </c:pt>
                <c:pt idx="368">
                  <c:v>1.2502627896880713E-3</c:v>
                </c:pt>
                <c:pt idx="369">
                  <c:v>1.1935772441355075E-3</c:v>
                </c:pt>
                <c:pt idx="370">
                  <c:v>1.1394200999870505E-3</c:v>
                </c:pt>
                <c:pt idx="371">
                  <c:v>1.08768200959933E-3</c:v>
                </c:pt>
                <c:pt idx="372">
                  <c:v>1.0382581078689772E-3</c:v>
                </c:pt>
                <c:pt idx="373">
                  <c:v>9.9104784511853884E-4</c:v>
                </c:pt>
                <c:pt idx="374">
                  <c:v>9.4595482511720865E-4</c:v>
                </c:pt>
                <c:pt idx="375">
                  <c:v>9.0288664815193402E-4</c:v>
                </c:pt>
                <c:pt idx="376">
                  <c:v>8.6175475906031542E-4</c:v>
                </c:pt>
                <c:pt idx="377">
                  <c:v>8.2247430013312041E-4</c:v>
                </c:pt>
                <c:pt idx="378">
                  <c:v>7.8496396879120661E-4</c:v>
                </c:pt>
                <c:pt idx="379">
                  <c:v>7.4914587993893367E-4</c:v>
                </c:pt>
                <c:pt idx="380">
                  <c:v>7.1494543289407294E-4</c:v>
                </c:pt>
                <c:pt idx="381">
                  <c:v>6.8229118279239669E-4</c:v>
                </c:pt>
                <c:pt idx="382">
                  <c:v>6.5111471636378291E-4</c:v>
                </c:pt>
                <c:pt idx="383">
                  <c:v>6.213505319756634E-4</c:v>
                </c:pt>
                <c:pt idx="384">
                  <c:v>5.929359238388682E-4</c:v>
                </c:pt>
                <c:pt idx="385">
                  <c:v>5.6581087027064302E-4</c:v>
                </c:pt>
                <c:pt idx="386">
                  <c:v>5.3991792590937435E-4</c:v>
                </c:pt>
                <c:pt idx="387">
                  <c:v>5.1520211777580471E-4</c:v>
                </c:pt>
                <c:pt idx="388">
                  <c:v>4.9161084507578167E-4</c:v>
                </c:pt>
                <c:pt idx="389">
                  <c:v>4.6909378264031222E-4</c:v>
                </c:pt>
                <c:pt idx="390">
                  <c:v>4.4760278789924564E-4</c:v>
                </c:pt>
                <c:pt idx="391">
                  <c:v>4.2709181128617815E-4</c:v>
                </c:pt>
                <c:pt idx="392">
                  <c:v>4.0751680997295548E-4</c:v>
                </c:pt>
                <c:pt idx="393">
                  <c:v>3.8883566483362411E-4</c:v>
                </c:pt>
                <c:pt idx="394">
                  <c:v>3.7100810053897773E-4</c:v>
                </c:pt>
                <c:pt idx="395">
                  <c:v>3.5399560868433873E-4</c:v>
                </c:pt>
                <c:pt idx="396">
                  <c:v>3.3776137385484011E-4</c:v>
                </c:pt>
                <c:pt idx="397">
                  <c:v>3.2227020253411837E-4</c:v>
                </c:pt>
                <c:pt idx="398">
                  <c:v>3.074884547640911E-4</c:v>
                </c:pt>
                <c:pt idx="399">
                  <c:v>2.9338397846534058E-4</c:v>
                </c:pt>
                <c:pt idx="400">
                  <c:v>2.7992604632944842E-4</c:v>
                </c:pt>
                <c:pt idx="401">
                  <c:v>2.6708529519659495E-4</c:v>
                </c:pt>
                <c:pt idx="402">
                  <c:v>2.5483366783366379E-4</c:v>
                </c:pt>
                <c:pt idx="403">
                  <c:v>2.4314435703008303E-4</c:v>
                </c:pt>
                <c:pt idx="404">
                  <c:v>2.319917519306425E-4</c:v>
                </c:pt>
                <c:pt idx="405">
                  <c:v>2.2135138652655618E-4</c:v>
                </c:pt>
                <c:pt idx="406">
                  <c:v>2.1119989022803796E-4</c:v>
                </c:pt>
                <c:pt idx="407">
                  <c:v>2.0151494044373157E-4</c:v>
                </c:pt>
                <c:pt idx="408">
                  <c:v>1.9227521709432231E-4</c:v>
                </c:pt>
                <c:pt idx="409">
                  <c:v>1.8346035898971161E-4</c:v>
                </c:pt>
                <c:pt idx="410">
                  <c:v>1.7505092200112145E-4</c:v>
                </c:pt>
                <c:pt idx="411">
                  <c:v>1.6702833896150218E-4</c:v>
                </c:pt>
                <c:pt idx="412">
                  <c:v>1.5937488122958591E-4</c:v>
                </c:pt>
                <c:pt idx="413">
                  <c:v>1.520736218548764E-4</c:v>
                </c:pt>
                <c:pt idx="414">
                  <c:v>1.4510840028279852E-4</c:v>
                </c:pt>
                <c:pt idx="415">
                  <c:v>1.3846378854112334E-4</c:v>
                </c:pt>
                <c:pt idx="416">
                  <c:v>1.3212505885065558E-4</c:v>
                </c:pt>
                <c:pt idx="417">
                  <c:v>1.2607815260500625E-4</c:v>
                </c:pt>
                <c:pt idx="418">
                  <c:v>1.2030965066606156E-4</c:v>
                </c:pt>
                <c:pt idx="419">
                  <c:v>1.1480674492358275E-4</c:v>
                </c:pt>
                <c:pt idx="420">
                  <c:v>1.0955721106899969E-4</c:v>
                </c:pt>
                <c:pt idx="421">
                  <c:v>1.0454938253526305E-4</c:v>
                </c:pt>
                <c:pt idx="422">
                  <c:v>9.9772125556210183E-5</c:v>
                </c:pt>
                <c:pt idx="423">
                  <c:v>9.5214815300536434E-5</c:v>
                </c:pt>
                <c:pt idx="424">
                  <c:v>9.0867313037044903E-5</c:v>
                </c:pt>
                <c:pt idx="425">
                  <c:v>8.6719944289374837E-5</c:v>
                </c:pt>
                <c:pt idx="426">
                  <c:v>8.2763477939921777E-5</c:v>
                </c:pt>
                <c:pt idx="427">
                  <c:v>7.8989106244107139E-5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44448"/>
        <c:axId val="155945984"/>
      </c:areaChart>
      <c:lineChart>
        <c:grouping val="standard"/>
        <c:varyColors val="0"/>
        <c:ser>
          <c:idx val="0"/>
          <c:order val="1"/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</c:errBars>
          <c:cat>
            <c:numRef>
              <c:f>'Data, Directional test chart'!$B$2:$B$450</c:f>
              <c:numCache>
                <c:formatCode>General</c:formatCode>
                <c:ptCount val="449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  <c:pt idx="428">
                  <c:v>21.139219999998318</c:v>
                </c:pt>
                <c:pt idx="429">
                  <c:v>21.223439999998273</c:v>
                </c:pt>
                <c:pt idx="430">
                  <c:v>21.307659999998233</c:v>
                </c:pt>
                <c:pt idx="431">
                  <c:v>21.391879999998192</c:v>
                </c:pt>
                <c:pt idx="432">
                  <c:v>21.476099999998148</c:v>
                </c:pt>
                <c:pt idx="433">
                  <c:v>21.560319999998107</c:v>
                </c:pt>
                <c:pt idx="434">
                  <c:v>21.644539999998063</c:v>
                </c:pt>
                <c:pt idx="435">
                  <c:v>21.728759999998022</c:v>
                </c:pt>
                <c:pt idx="436">
                  <c:v>21.812979999997982</c:v>
                </c:pt>
                <c:pt idx="437">
                  <c:v>21.897199999997937</c:v>
                </c:pt>
                <c:pt idx="438">
                  <c:v>21.981419999997893</c:v>
                </c:pt>
                <c:pt idx="439">
                  <c:v>22.065639999997856</c:v>
                </c:pt>
                <c:pt idx="440">
                  <c:v>22.149859999997812</c:v>
                </c:pt>
                <c:pt idx="441">
                  <c:v>22.234079999997771</c:v>
                </c:pt>
                <c:pt idx="442">
                  <c:v>22.318299999997727</c:v>
                </c:pt>
                <c:pt idx="443">
                  <c:v>22.402519999997683</c:v>
                </c:pt>
                <c:pt idx="444">
                  <c:v>22.486739999997646</c:v>
                </c:pt>
                <c:pt idx="445">
                  <c:v>22.570959999997601</c:v>
                </c:pt>
                <c:pt idx="446">
                  <c:v>22.655179999997557</c:v>
                </c:pt>
                <c:pt idx="447">
                  <c:v>22.739399999997516</c:v>
                </c:pt>
                <c:pt idx="448">
                  <c:v>22.823619999997476</c:v>
                </c:pt>
              </c:numCache>
            </c:numRef>
          </c:cat>
          <c:val>
            <c:numRef>
              <c:f>'Data, Directional test chart'!$D$2:$D$429</c:f>
              <c:numCache>
                <c:formatCode>General</c:formatCode>
                <c:ptCount val="428"/>
                <c:pt idx="77" formatCode="0.0%">
                  <c:v>5.808721524735698E-2</c:v>
                </c:pt>
                <c:pt idx="127" formatCode="0.0%">
                  <c:v>0.23604564912670095</c:v>
                </c:pt>
                <c:pt idx="177" formatCode="0.0%">
                  <c:v>0.39398858571143264</c:v>
                </c:pt>
                <c:pt idx="227" formatCode="0.0%">
                  <c:v>0.23604564912670095</c:v>
                </c:pt>
                <c:pt idx="277" formatCode="0.0%">
                  <c:v>5.808721524735698E-2</c:v>
                </c:pt>
              </c:numCache>
            </c:numRef>
          </c:val>
          <c:smooth val="0"/>
        </c:ser>
        <c:ser>
          <c:idx val="3"/>
          <c:order val="3"/>
          <c:tx>
            <c:v>Alternative Mean</c:v>
          </c:tx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28575">
                <a:prstDash val="dash"/>
              </a:ln>
            </c:spPr>
          </c:errBars>
          <c:cat>
            <c:numRef>
              <c:f>'Data, Directional test chart'!$B$2:$B$450</c:f>
              <c:numCache>
                <c:formatCode>General</c:formatCode>
                <c:ptCount val="449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  <c:pt idx="428">
                  <c:v>21.139219999998318</c:v>
                </c:pt>
                <c:pt idx="429">
                  <c:v>21.223439999998273</c:v>
                </c:pt>
                <c:pt idx="430">
                  <c:v>21.307659999998233</c:v>
                </c:pt>
                <c:pt idx="431">
                  <c:v>21.391879999998192</c:v>
                </c:pt>
                <c:pt idx="432">
                  <c:v>21.476099999998148</c:v>
                </c:pt>
                <c:pt idx="433">
                  <c:v>21.560319999998107</c:v>
                </c:pt>
                <c:pt idx="434">
                  <c:v>21.644539999998063</c:v>
                </c:pt>
                <c:pt idx="435">
                  <c:v>21.728759999998022</c:v>
                </c:pt>
                <c:pt idx="436">
                  <c:v>21.812979999997982</c:v>
                </c:pt>
                <c:pt idx="437">
                  <c:v>21.897199999997937</c:v>
                </c:pt>
                <c:pt idx="438">
                  <c:v>21.981419999997893</c:v>
                </c:pt>
                <c:pt idx="439">
                  <c:v>22.065639999997856</c:v>
                </c:pt>
                <c:pt idx="440">
                  <c:v>22.149859999997812</c:v>
                </c:pt>
                <c:pt idx="441">
                  <c:v>22.234079999997771</c:v>
                </c:pt>
                <c:pt idx="442">
                  <c:v>22.318299999997727</c:v>
                </c:pt>
                <c:pt idx="443">
                  <c:v>22.402519999997683</c:v>
                </c:pt>
                <c:pt idx="444">
                  <c:v>22.486739999997646</c:v>
                </c:pt>
                <c:pt idx="445">
                  <c:v>22.570959999997601</c:v>
                </c:pt>
                <c:pt idx="446">
                  <c:v>22.655179999997557</c:v>
                </c:pt>
                <c:pt idx="447">
                  <c:v>22.739399999997516</c:v>
                </c:pt>
                <c:pt idx="448">
                  <c:v>22.823619999997476</c:v>
                </c:pt>
              </c:numCache>
            </c:numRef>
          </c:cat>
          <c:val>
            <c:numRef>
              <c:f>'Data, Directional test chart'!$F$2:$F$429</c:f>
              <c:numCache>
                <c:formatCode>General</c:formatCode>
                <c:ptCount val="428"/>
                <c:pt idx="282" formatCode="0.0%">
                  <c:v>0.39390585762246466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44448"/>
        <c:axId val="155945984"/>
      </c:lineChart>
      <c:catAx>
        <c:axId val="155944448"/>
        <c:scaling>
          <c:orientation val="minMax"/>
        </c:scaling>
        <c:delete val="1"/>
        <c:axPos val="b"/>
        <c:numFmt formatCode="#,##0" sourceLinked="0"/>
        <c:majorTickMark val="out"/>
        <c:minorTickMark val="none"/>
        <c:tickLblPos val="nextTo"/>
        <c:crossAx val="155945984"/>
        <c:crosses val="autoZero"/>
        <c:auto val="1"/>
        <c:lblAlgn val="ctr"/>
        <c:lblOffset val="100"/>
        <c:tickLblSkip val="25"/>
        <c:noMultiLvlLbl val="0"/>
      </c:catAx>
      <c:valAx>
        <c:axId val="155945984"/>
        <c:scaling>
          <c:orientation val="minMax"/>
          <c:max val="0.45"/>
        </c:scaling>
        <c:delete val="1"/>
        <c:axPos val="l"/>
        <c:numFmt formatCode="General" sourceLinked="1"/>
        <c:majorTickMark val="out"/>
        <c:minorTickMark val="none"/>
        <c:tickLblPos val="nextTo"/>
        <c:crossAx val="155944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66576296469636E-2"/>
          <c:y val="4.036794864703163E-2"/>
          <c:w val="0.83574051291779194"/>
          <c:h val="0.81935384582951232"/>
        </c:manualLayout>
      </c:layout>
      <c:areaChart>
        <c:grouping val="standard"/>
        <c:varyColors val="0"/>
        <c:ser>
          <c:idx val="1"/>
          <c:order val="0"/>
          <c:tx>
            <c:strRef>
              <c:f>'Data, Directional test chart'!$C$1</c:f>
              <c:strCache>
                <c:ptCount val="1"/>
                <c:pt idx="0">
                  <c:v>Relative Frequency, Null</c:v>
                </c:pt>
              </c:strCache>
            </c:strRef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</c:spPr>
          <c:cat>
            <c:numRef>
              <c:f>'Data, 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Directional test chart'!$C$2:$C$429</c:f>
              <c:numCache>
                <c:formatCode>General</c:formatCode>
                <c:ptCount val="428"/>
                <c:pt idx="0">
                  <c:v>2.3828222444834874E-3</c:v>
                </c:pt>
                <c:pt idx="1">
                  <c:v>2.4941773206933861E-3</c:v>
                </c:pt>
                <c:pt idx="2">
                  <c:v>2.6105772275963452E-3</c:v>
                </c:pt>
                <c:pt idx="3">
                  <c:v>2.7322383352874555E-3</c:v>
                </c:pt>
                <c:pt idx="4">
                  <c:v>2.8593854358352671E-3</c:v>
                </c:pt>
                <c:pt idx="5">
                  <c:v>2.9922520132058916E-3</c:v>
                </c:pt>
                <c:pt idx="6">
                  <c:v>3.1310805179487634E-3</c:v>
                </c:pt>
                <c:pt idx="7">
                  <c:v>3.2761226464425503E-3</c:v>
                </c:pt>
                <c:pt idx="8">
                  <c:v>3.4276396244723737E-3</c:v>
                </c:pt>
                <c:pt idx="9">
                  <c:v>3.5859024948811805E-3</c:v>
                </c:pt>
                <c:pt idx="10">
                  <c:v>3.7511924090074247E-3</c:v>
                </c:pt>
                <c:pt idx="11">
                  <c:v>3.923800921589728E-3</c:v>
                </c:pt>
                <c:pt idx="12">
                  <c:v>4.104030288785092E-3</c:v>
                </c:pt>
                <c:pt idx="13">
                  <c:v>4.2921937689122469E-3</c:v>
                </c:pt>
                <c:pt idx="14">
                  <c:v>4.4886159254942902E-3</c:v>
                </c:pt>
                <c:pt idx="15">
                  <c:v>4.6936329321360425E-3</c:v>
                </c:pt>
                <c:pt idx="16">
                  <c:v>4.9075928787306738E-3</c:v>
                </c:pt>
                <c:pt idx="17">
                  <c:v>5.1308560784476074E-3</c:v>
                </c:pt>
                <c:pt idx="18">
                  <c:v>5.3637953749095905E-3</c:v>
                </c:pt>
                <c:pt idx="19">
                  <c:v>5.6067964489200702E-3</c:v>
                </c:pt>
                <c:pt idx="20">
                  <c:v>5.860258124054653E-3</c:v>
                </c:pt>
                <c:pt idx="21">
                  <c:v>6.1245926703800248E-3</c:v>
                </c:pt>
                <c:pt idx="22">
                  <c:v>6.4002261055124444E-3</c:v>
                </c:pt>
                <c:pt idx="23">
                  <c:v>6.6875984921745037E-3</c:v>
                </c:pt>
                <c:pt idx="24">
                  <c:v>6.9871642313536018E-3</c:v>
                </c:pt>
                <c:pt idx="25">
                  <c:v>7.2993923501091596E-3</c:v>
                </c:pt>
                <c:pt idx="26">
                  <c:v>7.6247667830171492E-3</c:v>
                </c:pt>
                <c:pt idx="27">
                  <c:v>7.9637866461806615E-3</c:v>
                </c:pt>
                <c:pt idx="28">
                  <c:v>8.3169665026742966E-3</c:v>
                </c:pt>
                <c:pt idx="29">
                  <c:v>8.6848366182273005E-3</c:v>
                </c:pt>
                <c:pt idx="30">
                  <c:v>9.067943205887068E-3</c:v>
                </c:pt>
                <c:pt idx="31">
                  <c:v>9.4668486583397247E-3</c:v>
                </c:pt>
                <c:pt idx="32">
                  <c:v>9.8821317664987245E-3</c:v>
                </c:pt>
                <c:pt idx="33">
                  <c:v>1.0314387922906652E-2</c:v>
                </c:pt>
                <c:pt idx="34">
                  <c:v>1.0764229308427875E-2</c:v>
                </c:pt>
                <c:pt idx="35">
                  <c:v>1.1232285060643091E-2</c:v>
                </c:pt>
                <c:pt idx="36">
                  <c:v>1.1719201422289435E-2</c:v>
                </c:pt>
                <c:pt idx="37">
                  <c:v>1.2225641868022562E-2</c:v>
                </c:pt>
                <c:pt idx="38">
                  <c:v>1.2752287207710763E-2</c:v>
                </c:pt>
                <c:pt idx="39">
                  <c:v>1.3299835664405324E-2</c:v>
                </c:pt>
                <c:pt idx="40">
                  <c:v>1.3869002925066111E-2</c:v>
                </c:pt>
                <c:pt idx="41">
                  <c:v>1.4460522162058558E-2</c:v>
                </c:pt>
                <c:pt idx="42">
                  <c:v>1.5075144023375718E-2</c:v>
                </c:pt>
                <c:pt idx="43">
                  <c:v>1.5713636589480429E-2</c:v>
                </c:pt>
                <c:pt idx="44">
                  <c:v>1.6376785294604759E-2</c:v>
                </c:pt>
                <c:pt idx="45">
                  <c:v>1.7065392810290288E-2</c:v>
                </c:pt>
                <c:pt idx="46">
                  <c:v>1.7780278888902237E-2</c:v>
                </c:pt>
                <c:pt idx="47">
                  <c:v>1.8522280164803128E-2</c:v>
                </c:pt>
                <c:pt idx="48">
                  <c:v>1.9292249910830082E-2</c:v>
                </c:pt>
                <c:pt idx="49">
                  <c:v>2.0091057747681846E-2</c:v>
                </c:pt>
                <c:pt idx="50">
                  <c:v>2.0919589303789812E-2</c:v>
                </c:pt>
                <c:pt idx="51">
                  <c:v>2.1778745823221417E-2</c:v>
                </c:pt>
                <c:pt idx="52">
                  <c:v>2.2669443719144873E-2</c:v>
                </c:pt>
                <c:pt idx="53">
                  <c:v>2.359261407037181E-2</c:v>
                </c:pt>
                <c:pt idx="54">
                  <c:v>2.4549202058490309E-2</c:v>
                </c:pt>
                <c:pt idx="55">
                  <c:v>2.5540166343104718E-2</c:v>
                </c:pt>
                <c:pt idx="56">
                  <c:v>2.6566478372711273E-2</c:v>
                </c:pt>
                <c:pt idx="57">
                  <c:v>2.7629121628762382E-2</c:v>
                </c:pt>
                <c:pt idx="58">
                  <c:v>2.8729090800504262E-2</c:v>
                </c:pt>
                <c:pt idx="59">
                  <c:v>2.9867390888217625E-2</c:v>
                </c:pt>
                <c:pt idx="60">
                  <c:v>3.1045036232546945E-2</c:v>
                </c:pt>
                <c:pt idx="61">
                  <c:v>3.226304946767105E-2</c:v>
                </c:pt>
                <c:pt idx="62">
                  <c:v>3.3522460396149908E-2</c:v>
                </c:pt>
                <c:pt idx="63">
                  <c:v>3.4824304783376364E-2</c:v>
                </c:pt>
                <c:pt idx="64">
                  <c:v>3.6169623069670698E-2</c:v>
                </c:pt>
                <c:pt idx="65">
                  <c:v>3.7559458998179272E-2</c:v>
                </c:pt>
                <c:pt idx="66">
                  <c:v>3.8994858156877837E-2</c:v>
                </c:pt>
                <c:pt idx="67">
                  <c:v>4.0476866433134216E-2</c:v>
                </c:pt>
                <c:pt idx="68">
                  <c:v>4.2006528379457085E-2</c:v>
                </c:pt>
                <c:pt idx="69">
                  <c:v>4.358488548924476E-2</c:v>
                </c:pt>
                <c:pt idx="70">
                  <c:v>4.5212974381553889E-2</c:v>
                </c:pt>
                <c:pt idx="71">
                  <c:v>4.6891824894130227E-2</c:v>
                </c:pt>
                <c:pt idx="72">
                  <c:v>4.8622458084184639E-2</c:v>
                </c:pt>
                <c:pt idx="73">
                  <c:v>5.0405884136655976E-2</c:v>
                </c:pt>
                <c:pt idx="74">
                  <c:v>5.2243100179980406E-2</c:v>
                </c:pt>
                <c:pt idx="75">
                  <c:v>5.4135088009680164E-2</c:v>
                </c:pt>
                <c:pt idx="76">
                  <c:v>5.6082811720401041E-2</c:v>
                </c:pt>
                <c:pt idx="77">
                  <c:v>5.808721524735698E-2</c:v>
                </c:pt>
                <c:pt idx="78">
                  <c:v>6.0149219818491431E-2</c:v>
                </c:pt>
                <c:pt idx="79">
                  <c:v>6.2269721319032585E-2</c:v>
                </c:pt>
                <c:pt idx="80">
                  <c:v>6.444958757050237E-2</c:v>
                </c:pt>
                <c:pt idx="81">
                  <c:v>6.6689655526642688E-2</c:v>
                </c:pt>
                <c:pt idx="82">
                  <c:v>6.8990728389136849E-2</c:v>
                </c:pt>
                <c:pt idx="83">
                  <c:v>7.1353572646438213E-2</c:v>
                </c:pt>
                <c:pt idx="84">
                  <c:v>7.3778915039463558E-2</c:v>
                </c:pt>
                <c:pt idx="85">
                  <c:v>7.6267439458367253E-2</c:v>
                </c:pt>
                <c:pt idx="86">
                  <c:v>7.8819783775085361E-2</c:v>
                </c:pt>
                <c:pt idx="87">
                  <c:v>8.1436536616818281E-2</c:v>
                </c:pt>
                <c:pt idx="88">
                  <c:v>8.4118234086112659E-2</c:v>
                </c:pt>
                <c:pt idx="89">
                  <c:v>8.6865356433700094E-2</c:v>
                </c:pt>
                <c:pt idx="90">
                  <c:v>8.9678324690753375E-2</c:v>
                </c:pt>
                <c:pt idx="91">
                  <c:v>9.2557497267728231E-2</c:v>
                </c:pt>
                <c:pt idx="92">
                  <c:v>9.5503166527465391E-2</c:v>
                </c:pt>
                <c:pt idx="93">
                  <c:v>9.8515555340735209E-2</c:v>
                </c:pt>
                <c:pt idx="94">
                  <c:v>0.10159481363291027</c:v>
                </c:pt>
                <c:pt idx="95">
                  <c:v>0.10474101493094871</c:v>
                </c:pt>
                <c:pt idx="96">
                  <c:v>0.10795415292036063</c:v>
                </c:pt>
                <c:pt idx="97">
                  <c:v>0.11123413802230511</c:v>
                </c:pt>
                <c:pt idx="98">
                  <c:v>0.11458079400143106</c:v>
                </c:pt>
                <c:pt idx="99">
                  <c:v>0.11799385461551856</c:v>
                </c:pt>
                <c:pt idx="100">
                  <c:v>0.12147296031840289</c:v>
                </c:pt>
                <c:pt idx="101">
                  <c:v>0.125017655028065</c:v>
                </c:pt>
                <c:pt idx="102">
                  <c:v>0.12862738297214607</c:v>
                </c:pt>
                <c:pt idx="103">
                  <c:v>0.13230148562348742</c:v>
                </c:pt>
                <c:pt idx="104">
                  <c:v>0.13603919873860865</c:v>
                </c:pt>
                <c:pt idx="105">
                  <c:v>0.13983964951230846</c:v>
                </c:pt>
                <c:pt idx="106">
                  <c:v>0.14370185386180698</c:v>
                </c:pt>
                <c:pt idx="107">
                  <c:v>0.14762471385403808</c:v>
                </c:pt>
                <c:pt idx="108">
                  <c:v>0.15160701528984166</c:v>
                </c:pt>
                <c:pt idx="109">
                  <c:v>0.15564742545889926</c:v>
                </c:pt>
                <c:pt idx="110">
                  <c:v>0.15974449107929753</c:v>
                </c:pt>
                <c:pt idx="111">
                  <c:v>0.16389663643558372</c:v>
                </c:pt>
                <c:pt idx="112">
                  <c:v>0.16810216172910808</c:v>
                </c:pt>
                <c:pt idx="113">
                  <c:v>0.17235924165430599</c:v>
                </c:pt>
                <c:pt idx="114">
                  <c:v>0.17666592421437724</c:v>
                </c:pt>
                <c:pt idx="115">
                  <c:v>0.18102012978955009</c:v>
                </c:pt>
                <c:pt idx="116">
                  <c:v>0.18541965047078812</c:v>
                </c:pt>
                <c:pt idx="117">
                  <c:v>0.18986214967139056</c:v>
                </c:pt>
                <c:pt idx="118">
                  <c:v>0.19434516202846697</c:v>
                </c:pt>
                <c:pt idx="119">
                  <c:v>0.19886609360571966</c:v>
                </c:pt>
                <c:pt idx="120">
                  <c:v>0.2034222224083512</c:v>
                </c:pt>
                <c:pt idx="121">
                  <c:v>0.20801069922022322</c:v>
                </c:pt>
                <c:pt idx="122">
                  <c:v>0.21262854877263274</c:v>
                </c:pt>
                <c:pt idx="123">
                  <c:v>0.21727267125323765</c:v>
                </c:pt>
                <c:pt idx="124">
                  <c:v>0.22193984416275972</c:v>
                </c:pt>
                <c:pt idx="125">
                  <c:v>0.22662672452611984</c:v>
                </c:pt>
                <c:pt idx="126">
                  <c:v>0.2313298514636227</c:v>
                </c:pt>
                <c:pt idx="127">
                  <c:v>0.23604564912670095</c:v>
                </c:pt>
                <c:pt idx="128">
                  <c:v>0.24077043000156567</c:v>
                </c:pt>
                <c:pt idx="129">
                  <c:v>0.24550039858288425</c:v>
                </c:pt>
                <c:pt idx="130">
                  <c:v>0.25023165541833059</c:v>
                </c:pt>
                <c:pt idx="131">
                  <c:v>0.25496020152352172</c:v>
                </c:pt>
                <c:pt idx="132">
                  <c:v>0.25968194316548487</c:v>
                </c:pt>
                <c:pt idx="133">
                  <c:v>0.26439269701138279</c:v>
                </c:pt>
                <c:pt idx="134">
                  <c:v>0.2690881956377823</c:v>
                </c:pt>
                <c:pt idx="135">
                  <c:v>0.27376409339427149</c:v>
                </c:pt>
                <c:pt idx="136">
                  <c:v>0.2784159726137389</c:v>
                </c:pt>
                <c:pt idx="137">
                  <c:v>0.2830393501601145</c:v>
                </c:pt>
                <c:pt idx="138">
                  <c:v>0.28762968430285529</c:v>
                </c:pt>
                <c:pt idx="139">
                  <c:v>0.29218238190594109</c:v>
                </c:pt>
                <c:pt idx="140">
                  <c:v>0.29669280591763569</c:v>
                </c:pt>
                <c:pt idx="141">
                  <c:v>0.30115628314577447</c:v>
                </c:pt>
                <c:pt idx="142">
                  <c:v>0.30556811230187114</c:v>
                </c:pt>
                <c:pt idx="143">
                  <c:v>0.30992357229589873</c:v>
                </c:pt>
                <c:pt idx="144">
                  <c:v>0.31421793076220317</c:v>
                </c:pt>
                <c:pt idx="145">
                  <c:v>0.31844645279566086</c:v>
                </c:pt>
                <c:pt idx="146">
                  <c:v>0.32260440987590328</c:v>
                </c:pt>
                <c:pt idx="147">
                  <c:v>0.32668708895620474</c:v>
                </c:pt>
                <c:pt idx="148">
                  <c:v>0.33068980169248174</c:v>
                </c:pt>
                <c:pt idx="149">
                  <c:v>0.33460789378678191</c:v>
                </c:pt>
                <c:pt idx="150">
                  <c:v>0.33843675441866117</c:v>
                </c:pt>
                <c:pt idx="151">
                  <c:v>0.34217182573696409</c:v>
                </c:pt>
                <c:pt idx="152">
                  <c:v>0.34580861238374172</c:v>
                </c:pt>
                <c:pt idx="153">
                  <c:v>0.34934269102136989</c:v>
                </c:pt>
                <c:pt idx="154">
                  <c:v>0.35276971983337674</c:v>
                </c:pt>
                <c:pt idx="155">
                  <c:v>0.35608544796904912</c:v>
                </c:pt>
                <c:pt idx="156">
                  <c:v>0.35928572490158373</c:v>
                </c:pt>
                <c:pt idx="157">
                  <c:v>0.36236650966936146</c:v>
                </c:pt>
                <c:pt idx="158">
                  <c:v>0.36532387996988069</c:v>
                </c:pt>
                <c:pt idx="159">
                  <c:v>0.36815404107597061</c:v>
                </c:pt>
                <c:pt idx="160">
                  <c:v>0.37085333454413</c:v>
                </c:pt>
                <c:pt idx="161">
                  <c:v>0.37341824668520018</c:v>
                </c:pt>
                <c:pt idx="162">
                  <c:v>0.37584541676808375</c:v>
                </c:pt>
                <c:pt idx="163">
                  <c:v>0.37813164492785617</c:v>
                </c:pt>
                <c:pt idx="164">
                  <c:v>0.38027389975039794</c:v>
                </c:pt>
                <c:pt idx="165">
                  <c:v>0.38226932550658155</c:v>
                </c:pt>
                <c:pt idx="166">
                  <c:v>0.38411524901009092</c:v>
                </c:pt>
                <c:pt idx="167">
                  <c:v>0.38580918607411929</c:v>
                </c:pt>
                <c:pt idx="168">
                  <c:v>0.38734884754348131</c:v>
                </c:pt>
                <c:pt idx="169">
                  <c:v>0.38873214488008778</c:v>
                </c:pt>
                <c:pt idx="170">
                  <c:v>0.38995719528124601</c:v>
                </c:pt>
                <c:pt idx="171">
                  <c:v>0.39102232631187539</c:v>
                </c:pt>
                <c:pt idx="172">
                  <c:v>0.39192608003344531</c:v>
                </c:pt>
                <c:pt idx="173">
                  <c:v>0.39266721661425202</c:v>
                </c:pt>
                <c:pt idx="174">
                  <c:v>0.39324471740753536</c:v>
                </c:pt>
                <c:pt idx="175">
                  <c:v>0.39365778748589259</c:v>
                </c:pt>
                <c:pt idx="176">
                  <c:v>0.39390585762246466</c:v>
                </c:pt>
                <c:pt idx="177">
                  <c:v>0.39398858571143264</c:v>
                </c:pt>
                <c:pt idx="178">
                  <c:v>0.39390585762246466</c:v>
                </c:pt>
                <c:pt idx="179">
                  <c:v>0.39365778748589259</c:v>
                </c:pt>
                <c:pt idx="180">
                  <c:v>0.39324471740753536</c:v>
                </c:pt>
                <c:pt idx="181">
                  <c:v>0.39266721661425202</c:v>
                </c:pt>
                <c:pt idx="182">
                  <c:v>0.39192608003344531</c:v>
                </c:pt>
                <c:pt idx="183">
                  <c:v>0.39102232631187539</c:v>
                </c:pt>
                <c:pt idx="184">
                  <c:v>0.38995719528124601</c:v>
                </c:pt>
                <c:pt idx="185">
                  <c:v>0.38873214488008778</c:v>
                </c:pt>
                <c:pt idx="186">
                  <c:v>0.38734884754348131</c:v>
                </c:pt>
                <c:pt idx="187">
                  <c:v>0.38580918607411929</c:v>
                </c:pt>
                <c:pt idx="188">
                  <c:v>0.38411524901009092</c:v>
                </c:pt>
                <c:pt idx="189">
                  <c:v>0.38226932550658155</c:v>
                </c:pt>
                <c:pt idx="190">
                  <c:v>0.38027389975039794</c:v>
                </c:pt>
                <c:pt idx="191">
                  <c:v>0.37813164492785617</c:v>
                </c:pt>
                <c:pt idx="192">
                  <c:v>0.37584541676808375</c:v>
                </c:pt>
                <c:pt idx="193">
                  <c:v>0.37341824668520018</c:v>
                </c:pt>
                <c:pt idx="194">
                  <c:v>0.37085333454413</c:v>
                </c:pt>
                <c:pt idx="195">
                  <c:v>0.36815404107597061</c:v>
                </c:pt>
                <c:pt idx="196">
                  <c:v>0.36532387996988069</c:v>
                </c:pt>
                <c:pt idx="197">
                  <c:v>0.36236650966936146</c:v>
                </c:pt>
                <c:pt idx="198">
                  <c:v>0.35928572490158373</c:v>
                </c:pt>
                <c:pt idx="199">
                  <c:v>0.35608544796904912</c:v>
                </c:pt>
                <c:pt idx="200">
                  <c:v>0.35276971983337674</c:v>
                </c:pt>
                <c:pt idx="201">
                  <c:v>0.34934269102136989</c:v>
                </c:pt>
                <c:pt idx="202">
                  <c:v>0.34580861238374172</c:v>
                </c:pt>
                <c:pt idx="203">
                  <c:v>0.34217182573696409</c:v>
                </c:pt>
                <c:pt idx="204">
                  <c:v>0.33843675441866117</c:v>
                </c:pt>
                <c:pt idx="205">
                  <c:v>0.33460789378678191</c:v>
                </c:pt>
                <c:pt idx="206">
                  <c:v>0.33068980169248174</c:v>
                </c:pt>
                <c:pt idx="207">
                  <c:v>0.32668708895620474</c:v>
                </c:pt>
                <c:pt idx="208">
                  <c:v>0.32260440987590328</c:v>
                </c:pt>
                <c:pt idx="209">
                  <c:v>0.31844645279566086</c:v>
                </c:pt>
                <c:pt idx="210">
                  <c:v>0.31421793076220317</c:v>
                </c:pt>
                <c:pt idx="211">
                  <c:v>0.30992357229589873</c:v>
                </c:pt>
                <c:pt idx="212">
                  <c:v>0.30556811230187114</c:v>
                </c:pt>
                <c:pt idx="213">
                  <c:v>0.30115628314577447</c:v>
                </c:pt>
                <c:pt idx="214">
                  <c:v>0.29669280591763569</c:v>
                </c:pt>
                <c:pt idx="215">
                  <c:v>0.29218238190594109</c:v>
                </c:pt>
                <c:pt idx="216">
                  <c:v>0.28762968430285529</c:v>
                </c:pt>
                <c:pt idx="217">
                  <c:v>0.2830393501601145</c:v>
                </c:pt>
                <c:pt idx="218">
                  <c:v>0.2784159726137389</c:v>
                </c:pt>
                <c:pt idx="219">
                  <c:v>0.27376409339427149</c:v>
                </c:pt>
                <c:pt idx="220">
                  <c:v>0.2690881956377823</c:v>
                </c:pt>
                <c:pt idx="221">
                  <c:v>0.26439269701138279</c:v>
                </c:pt>
                <c:pt idx="222">
                  <c:v>0.25968194316548487</c:v>
                </c:pt>
                <c:pt idx="223">
                  <c:v>0.25496020152352172</c:v>
                </c:pt>
                <c:pt idx="224">
                  <c:v>0.25023165541833059</c:v>
                </c:pt>
                <c:pt idx="225">
                  <c:v>0.24550039858288425</c:v>
                </c:pt>
                <c:pt idx="226">
                  <c:v>0.24077043000156567</c:v>
                </c:pt>
                <c:pt idx="227">
                  <c:v>0.23604564912670095</c:v>
                </c:pt>
                <c:pt idx="228">
                  <c:v>0.2313298514636227</c:v>
                </c:pt>
                <c:pt idx="229">
                  <c:v>0.22662672452611984</c:v>
                </c:pt>
                <c:pt idx="230">
                  <c:v>0.22193984416275972</c:v>
                </c:pt>
                <c:pt idx="231">
                  <c:v>0.21727267125323765</c:v>
                </c:pt>
                <c:pt idx="232">
                  <c:v>0.21262854877263274</c:v>
                </c:pt>
                <c:pt idx="233">
                  <c:v>0.20801069922022322</c:v>
                </c:pt>
                <c:pt idx="234">
                  <c:v>0.2034222224083512</c:v>
                </c:pt>
                <c:pt idx="235">
                  <c:v>0.19886609360571966</c:v>
                </c:pt>
                <c:pt idx="236">
                  <c:v>0.19434516202846697</c:v>
                </c:pt>
                <c:pt idx="237">
                  <c:v>0.18986214967139056</c:v>
                </c:pt>
                <c:pt idx="238">
                  <c:v>0.18541965047078812</c:v>
                </c:pt>
                <c:pt idx="239">
                  <c:v>0.18102012978955009</c:v>
                </c:pt>
                <c:pt idx="240">
                  <c:v>0.17666592421437724</c:v>
                </c:pt>
                <c:pt idx="241">
                  <c:v>0.17235924165430599</c:v>
                </c:pt>
                <c:pt idx="242">
                  <c:v>0.16810216172910808</c:v>
                </c:pt>
                <c:pt idx="243">
                  <c:v>0.16389663643558372</c:v>
                </c:pt>
                <c:pt idx="244">
                  <c:v>0.15974449107929753</c:v>
                </c:pt>
                <c:pt idx="245">
                  <c:v>0.15564742545889926</c:v>
                </c:pt>
                <c:pt idx="246">
                  <c:v>0.15160701528984166</c:v>
                </c:pt>
                <c:pt idx="247">
                  <c:v>0.14762471385403808</c:v>
                </c:pt>
                <c:pt idx="248">
                  <c:v>0.14370185386180698</c:v>
                </c:pt>
                <c:pt idx="249">
                  <c:v>0.13983964951230846</c:v>
                </c:pt>
                <c:pt idx="250">
                  <c:v>0.13603919873860865</c:v>
                </c:pt>
                <c:pt idx="251">
                  <c:v>0.13230148562348742</c:v>
                </c:pt>
                <c:pt idx="252">
                  <c:v>0.12862738297214607</c:v>
                </c:pt>
                <c:pt idx="253">
                  <c:v>0.125017655028065</c:v>
                </c:pt>
                <c:pt idx="254">
                  <c:v>0.12147296031840289</c:v>
                </c:pt>
                <c:pt idx="255">
                  <c:v>0.11799385461551856</c:v>
                </c:pt>
                <c:pt idx="256">
                  <c:v>0.11458079400143106</c:v>
                </c:pt>
                <c:pt idx="257">
                  <c:v>0.11123413802230511</c:v>
                </c:pt>
                <c:pt idx="258">
                  <c:v>0.10795415292036063</c:v>
                </c:pt>
                <c:pt idx="259">
                  <c:v>0.10474101493094871</c:v>
                </c:pt>
                <c:pt idx="260">
                  <c:v>0.10159481363291027</c:v>
                </c:pt>
                <c:pt idx="261">
                  <c:v>9.8515555340735209E-2</c:v>
                </c:pt>
                <c:pt idx="262">
                  <c:v>9.5503166527465391E-2</c:v>
                </c:pt>
                <c:pt idx="263">
                  <c:v>9.2557497267728231E-2</c:v>
                </c:pt>
                <c:pt idx="264">
                  <c:v>8.9678324690753375E-2</c:v>
                </c:pt>
                <c:pt idx="265">
                  <c:v>8.6865356433700094E-2</c:v>
                </c:pt>
                <c:pt idx="266">
                  <c:v>8.4118234086112659E-2</c:v>
                </c:pt>
                <c:pt idx="267">
                  <c:v>8.1436536616818281E-2</c:v>
                </c:pt>
                <c:pt idx="268">
                  <c:v>7.8819783775085361E-2</c:v>
                </c:pt>
                <c:pt idx="269">
                  <c:v>7.6267439458367253E-2</c:v>
                </c:pt>
                <c:pt idx="270">
                  <c:v>7.3778915039463558E-2</c:v>
                </c:pt>
                <c:pt idx="271">
                  <c:v>7.1353572646438213E-2</c:v>
                </c:pt>
                <c:pt idx="272">
                  <c:v>6.8990728389136849E-2</c:v>
                </c:pt>
                <c:pt idx="273">
                  <c:v>6.6689655526642688E-2</c:v>
                </c:pt>
                <c:pt idx="274">
                  <c:v>6.444958757050237E-2</c:v>
                </c:pt>
                <c:pt idx="275">
                  <c:v>6.2269721319032585E-2</c:v>
                </c:pt>
                <c:pt idx="276">
                  <c:v>6.0149219818491431E-2</c:v>
                </c:pt>
                <c:pt idx="277">
                  <c:v>5.808721524735698E-2</c:v>
                </c:pt>
                <c:pt idx="278">
                  <c:v>5.6082811720401041E-2</c:v>
                </c:pt>
                <c:pt idx="279">
                  <c:v>5.4135088009680164E-2</c:v>
                </c:pt>
                <c:pt idx="280">
                  <c:v>5.2243100179980406E-2</c:v>
                </c:pt>
                <c:pt idx="281">
                  <c:v>5.0405884136655976E-2</c:v>
                </c:pt>
                <c:pt idx="282">
                  <c:v>4.8622458084184639E-2</c:v>
                </c:pt>
                <c:pt idx="283">
                  <c:v>4.6891824894130227E-2</c:v>
                </c:pt>
                <c:pt idx="284">
                  <c:v>4.5212974381553889E-2</c:v>
                </c:pt>
                <c:pt idx="285">
                  <c:v>4.358488548924476E-2</c:v>
                </c:pt>
                <c:pt idx="286">
                  <c:v>4.2006528379456336E-2</c:v>
                </c:pt>
                <c:pt idx="287">
                  <c:v>4.0476866433134216E-2</c:v>
                </c:pt>
                <c:pt idx="288">
                  <c:v>3.8994858156877837E-2</c:v>
                </c:pt>
                <c:pt idx="289">
                  <c:v>3.7559458998179272E-2</c:v>
                </c:pt>
                <c:pt idx="290">
                  <c:v>3.6169623069669997E-2</c:v>
                </c:pt>
                <c:pt idx="291">
                  <c:v>3.4824304783376364E-2</c:v>
                </c:pt>
                <c:pt idx="292">
                  <c:v>3.3522460396149908E-2</c:v>
                </c:pt>
                <c:pt idx="293">
                  <c:v>3.226304946767105E-2</c:v>
                </c:pt>
                <c:pt idx="294">
                  <c:v>3.1045036232546327E-2</c:v>
                </c:pt>
                <c:pt idx="295">
                  <c:v>2.9867390888217625E-2</c:v>
                </c:pt>
                <c:pt idx="296">
                  <c:v>2.8729090800504262E-2</c:v>
                </c:pt>
                <c:pt idx="297">
                  <c:v>2.7629121628762382E-2</c:v>
                </c:pt>
                <c:pt idx="298">
                  <c:v>2.6566478372710742E-2</c:v>
                </c:pt>
                <c:pt idx="299">
                  <c:v>2.5540166343104718E-2</c:v>
                </c:pt>
                <c:pt idx="300">
                  <c:v>2.4549202058490309E-2</c:v>
                </c:pt>
                <c:pt idx="301">
                  <c:v>2.359261407037181E-2</c:v>
                </c:pt>
                <c:pt idx="302">
                  <c:v>2.2669443719144412E-2</c:v>
                </c:pt>
                <c:pt idx="303">
                  <c:v>2.1778745823221417E-2</c:v>
                </c:pt>
                <c:pt idx="304">
                  <c:v>2.0919589303789812E-2</c:v>
                </c:pt>
                <c:pt idx="305">
                  <c:v>2.0091057747681846E-2</c:v>
                </c:pt>
                <c:pt idx="306">
                  <c:v>1.9292249910829715E-2</c:v>
                </c:pt>
                <c:pt idx="307">
                  <c:v>1.8522280164803128E-2</c:v>
                </c:pt>
                <c:pt idx="308">
                  <c:v>1.7780278888902237E-2</c:v>
                </c:pt>
                <c:pt idx="309">
                  <c:v>1.7065392810289959E-2</c:v>
                </c:pt>
                <c:pt idx="310">
                  <c:v>1.6376785294604422E-2</c:v>
                </c:pt>
                <c:pt idx="311">
                  <c:v>1.5713636589480127E-2</c:v>
                </c:pt>
                <c:pt idx="312">
                  <c:v>1.5075144023375718E-2</c:v>
                </c:pt>
                <c:pt idx="313">
                  <c:v>1.4460522162058259E-2</c:v>
                </c:pt>
                <c:pt idx="314">
                  <c:v>1.3869002925065814E-2</c:v>
                </c:pt>
                <c:pt idx="315">
                  <c:v>1.329983566440503E-2</c:v>
                </c:pt>
                <c:pt idx="316">
                  <c:v>1.2752287207710763E-2</c:v>
                </c:pt>
                <c:pt idx="317">
                  <c:v>1.2225641868022297E-2</c:v>
                </c:pt>
                <c:pt idx="318">
                  <c:v>1.1719201422289188E-2</c:v>
                </c:pt>
                <c:pt idx="319">
                  <c:v>1.1232285060642855E-2</c:v>
                </c:pt>
                <c:pt idx="320">
                  <c:v>1.0764229308427875E-2</c:v>
                </c:pt>
                <c:pt idx="321">
                  <c:v>1.0314387922906431E-2</c:v>
                </c:pt>
                <c:pt idx="322">
                  <c:v>9.8821317664985111E-3</c:v>
                </c:pt>
                <c:pt idx="323">
                  <c:v>9.4668486583395148E-3</c:v>
                </c:pt>
                <c:pt idx="324">
                  <c:v>9.067943205887068E-3</c:v>
                </c:pt>
                <c:pt idx="325">
                  <c:v>8.6848366182271011E-3</c:v>
                </c:pt>
                <c:pt idx="326">
                  <c:v>8.3169665026741144E-3</c:v>
                </c:pt>
                <c:pt idx="327">
                  <c:v>7.9637866461804915E-3</c:v>
                </c:pt>
                <c:pt idx="328">
                  <c:v>7.6247667830169862E-3</c:v>
                </c:pt>
                <c:pt idx="329">
                  <c:v>7.2993923501090043E-3</c:v>
                </c:pt>
                <c:pt idx="330">
                  <c:v>6.9871642313534509E-3</c:v>
                </c:pt>
                <c:pt idx="331">
                  <c:v>6.687598492174365E-3</c:v>
                </c:pt>
                <c:pt idx="332">
                  <c:v>6.4002261055123126E-3</c:v>
                </c:pt>
                <c:pt idx="333">
                  <c:v>6.1245926703798947E-3</c:v>
                </c:pt>
                <c:pt idx="334">
                  <c:v>5.8602581240545281E-3</c:v>
                </c:pt>
                <c:pt idx="335">
                  <c:v>5.6067964489199557E-3</c:v>
                </c:pt>
                <c:pt idx="336">
                  <c:v>5.3637953749094813E-3</c:v>
                </c:pt>
                <c:pt idx="337">
                  <c:v>5.1308560784475059E-3</c:v>
                </c:pt>
                <c:pt idx="338">
                  <c:v>4.9075928787305689E-3</c:v>
                </c:pt>
                <c:pt idx="339">
                  <c:v>4.6936329321359506E-3</c:v>
                </c:pt>
                <c:pt idx="340">
                  <c:v>4.4886159254941887E-3</c:v>
                </c:pt>
                <c:pt idx="341">
                  <c:v>4.2921937689121472E-3</c:v>
                </c:pt>
                <c:pt idx="342">
                  <c:v>4.1040302887849957E-3</c:v>
                </c:pt>
                <c:pt idx="343">
                  <c:v>3.9238009215896439E-3</c:v>
                </c:pt>
                <c:pt idx="344">
                  <c:v>3.751192409007341E-3</c:v>
                </c:pt>
                <c:pt idx="345">
                  <c:v>3.5859024948810994E-3</c:v>
                </c:pt>
                <c:pt idx="346">
                  <c:v>3.427639624472293E-3</c:v>
                </c:pt>
                <c:pt idx="347">
                  <c:v>3.2761226464424731E-3</c:v>
                </c:pt>
                <c:pt idx="348">
                  <c:v>3.1310805179486879E-3</c:v>
                </c:pt>
                <c:pt idx="349">
                  <c:v>2.9922520132058192E-3</c:v>
                </c:pt>
                <c:pt idx="350">
                  <c:v>2.8593854358352029E-3</c:v>
                </c:pt>
                <c:pt idx="351">
                  <c:v>2.7322383352873895E-3</c:v>
                </c:pt>
                <c:pt idx="352">
                  <c:v>2.6105772275962871E-3</c:v>
                </c:pt>
                <c:pt idx="353">
                  <c:v>2.4941773206933323E-3</c:v>
                </c:pt>
                <c:pt idx="354">
                  <c:v>2.3828222444834363E-3</c:v>
                </c:pt>
                <c:pt idx="355">
                  <c:v>2.2763037858587807E-3</c:v>
                </c:pt>
                <c:pt idx="356">
                  <c:v>2.1744216288024226E-3</c:v>
                </c:pt>
                <c:pt idx="357">
                  <c:v>2.0769830997114636E-3</c:v>
                </c:pt>
                <c:pt idx="358">
                  <c:v>1.9838029180478563E-3</c:v>
                </c:pt>
                <c:pt idx="359">
                  <c:v>1.8947029524055939E-3</c:v>
                </c:pt>
                <c:pt idx="360">
                  <c:v>1.8095119820641051E-3</c:v>
                </c:pt>
                <c:pt idx="361">
                  <c:v>1.7280654640807085E-3</c:v>
                </c:pt>
                <c:pt idx="362">
                  <c:v>1.6502053059587458E-3</c:v>
                </c:pt>
                <c:pt idx="363">
                  <c:v>1.5757796439132142E-3</c:v>
                </c:pt>
                <c:pt idx="364">
                  <c:v>1.5046426267417816E-3</c:v>
                </c:pt>
                <c:pt idx="365">
                  <c:v>1.4366542052965251E-3</c:v>
                </c:pt>
                <c:pt idx="366">
                  <c:v>1.3716799275397601E-3</c:v>
                </c:pt>
                <c:pt idx="367">
                  <c:v>1.3095907391567465E-3</c:v>
                </c:pt>
                <c:pt idx="368">
                  <c:v>1.2502627896880713E-3</c:v>
                </c:pt>
                <c:pt idx="369">
                  <c:v>1.1935772441355075E-3</c:v>
                </c:pt>
                <c:pt idx="370">
                  <c:v>1.1394200999870505E-3</c:v>
                </c:pt>
                <c:pt idx="371">
                  <c:v>1.08768200959933E-3</c:v>
                </c:pt>
                <c:pt idx="372">
                  <c:v>1.0382581078689772E-3</c:v>
                </c:pt>
                <c:pt idx="373">
                  <c:v>9.9104784511853884E-4</c:v>
                </c:pt>
                <c:pt idx="374">
                  <c:v>9.4595482511720865E-4</c:v>
                </c:pt>
                <c:pt idx="375">
                  <c:v>9.0288664815193402E-4</c:v>
                </c:pt>
                <c:pt idx="376">
                  <c:v>8.6175475906031542E-4</c:v>
                </c:pt>
                <c:pt idx="377">
                  <c:v>8.2247430013312041E-4</c:v>
                </c:pt>
                <c:pt idx="378">
                  <c:v>7.8496396879120661E-4</c:v>
                </c:pt>
                <c:pt idx="379">
                  <c:v>7.4914587993893367E-4</c:v>
                </c:pt>
                <c:pt idx="380">
                  <c:v>7.1494543289407294E-4</c:v>
                </c:pt>
                <c:pt idx="381">
                  <c:v>6.8229118279239669E-4</c:v>
                </c:pt>
                <c:pt idx="382">
                  <c:v>6.5111471636378291E-4</c:v>
                </c:pt>
                <c:pt idx="383">
                  <c:v>6.213505319756634E-4</c:v>
                </c:pt>
                <c:pt idx="384">
                  <c:v>5.929359238388682E-4</c:v>
                </c:pt>
                <c:pt idx="385">
                  <c:v>5.6581087027064302E-4</c:v>
                </c:pt>
                <c:pt idx="386">
                  <c:v>5.3991792590937435E-4</c:v>
                </c:pt>
                <c:pt idx="387">
                  <c:v>5.1520211777580471E-4</c:v>
                </c:pt>
                <c:pt idx="388">
                  <c:v>4.9161084507578167E-4</c:v>
                </c:pt>
                <c:pt idx="389">
                  <c:v>4.6909378264031222E-4</c:v>
                </c:pt>
                <c:pt idx="390">
                  <c:v>4.4760278789924564E-4</c:v>
                </c:pt>
                <c:pt idx="391">
                  <c:v>4.2709181128617815E-4</c:v>
                </c:pt>
                <c:pt idx="392">
                  <c:v>4.0751680997295548E-4</c:v>
                </c:pt>
                <c:pt idx="393">
                  <c:v>3.8883566483362411E-4</c:v>
                </c:pt>
                <c:pt idx="394">
                  <c:v>3.7100810053897773E-4</c:v>
                </c:pt>
                <c:pt idx="395">
                  <c:v>3.5399560868433873E-4</c:v>
                </c:pt>
                <c:pt idx="396">
                  <c:v>3.3776137385484011E-4</c:v>
                </c:pt>
                <c:pt idx="397">
                  <c:v>3.2227020253411837E-4</c:v>
                </c:pt>
                <c:pt idx="398">
                  <c:v>3.074884547640911E-4</c:v>
                </c:pt>
                <c:pt idx="399">
                  <c:v>2.9338397846534058E-4</c:v>
                </c:pt>
                <c:pt idx="400">
                  <c:v>2.7992604632944842E-4</c:v>
                </c:pt>
                <c:pt idx="401">
                  <c:v>2.6708529519659495E-4</c:v>
                </c:pt>
                <c:pt idx="402">
                  <c:v>2.5483366783366379E-4</c:v>
                </c:pt>
                <c:pt idx="403">
                  <c:v>2.4314435703008303E-4</c:v>
                </c:pt>
                <c:pt idx="404">
                  <c:v>2.319917519306425E-4</c:v>
                </c:pt>
                <c:pt idx="405">
                  <c:v>2.2135138652655618E-4</c:v>
                </c:pt>
                <c:pt idx="406">
                  <c:v>2.1119989022803796E-4</c:v>
                </c:pt>
                <c:pt idx="407">
                  <c:v>2.0151494044373157E-4</c:v>
                </c:pt>
                <c:pt idx="408">
                  <c:v>1.9227521709432231E-4</c:v>
                </c:pt>
                <c:pt idx="409">
                  <c:v>1.8346035898971161E-4</c:v>
                </c:pt>
                <c:pt idx="410">
                  <c:v>1.7505092200112145E-4</c:v>
                </c:pt>
                <c:pt idx="411">
                  <c:v>1.6702833896150218E-4</c:v>
                </c:pt>
                <c:pt idx="412">
                  <c:v>1.5937488122958591E-4</c:v>
                </c:pt>
                <c:pt idx="413">
                  <c:v>1.520736218548764E-4</c:v>
                </c:pt>
                <c:pt idx="414">
                  <c:v>1.4510840028279852E-4</c:v>
                </c:pt>
                <c:pt idx="415">
                  <c:v>1.3846378854112334E-4</c:v>
                </c:pt>
                <c:pt idx="416">
                  <c:v>1.3212505885065558E-4</c:v>
                </c:pt>
                <c:pt idx="417">
                  <c:v>1.2607815260500625E-4</c:v>
                </c:pt>
                <c:pt idx="418">
                  <c:v>1.2030965066606156E-4</c:v>
                </c:pt>
                <c:pt idx="419">
                  <c:v>1.1480674492358275E-4</c:v>
                </c:pt>
                <c:pt idx="420">
                  <c:v>1.0955721106899969E-4</c:v>
                </c:pt>
                <c:pt idx="421">
                  <c:v>1.0454938253526305E-4</c:v>
                </c:pt>
                <c:pt idx="422">
                  <c:v>9.9772125556210183E-5</c:v>
                </c:pt>
                <c:pt idx="423">
                  <c:v>9.5214815300536434E-5</c:v>
                </c:pt>
                <c:pt idx="424">
                  <c:v>9.0867313037044903E-5</c:v>
                </c:pt>
                <c:pt idx="425">
                  <c:v>8.6719944289374837E-5</c:v>
                </c:pt>
                <c:pt idx="426">
                  <c:v>8.2763477939921777E-5</c:v>
                </c:pt>
                <c:pt idx="427">
                  <c:v>7.8989106244107139E-5</c:v>
                </c:pt>
              </c:numCache>
            </c:numRef>
          </c:val>
        </c:ser>
        <c:ser>
          <c:idx val="2"/>
          <c:order val="2"/>
          <c:tx>
            <c:v>Relative Frequency, Alternative</c:v>
          </c:tx>
          <c:spPr>
            <a:solidFill>
              <a:schemeClr val="accent1">
                <a:alpha val="50000"/>
              </a:schemeClr>
            </a:solidFill>
            <a:ln>
              <a:solidFill>
                <a:schemeClr val="tx1"/>
              </a:solidFill>
              <a:round/>
            </a:ln>
          </c:spPr>
          <c:cat>
            <c:numRef>
              <c:f>'Data, 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Directional test chart'!$E$2:$E$437</c:f>
              <c:numCache>
                <c:formatCode>General</c:formatCode>
                <c:ptCount val="436"/>
                <c:pt idx="107" formatCode="0.0%">
                  <c:v>2.4941773206933861E-3</c:v>
                </c:pt>
                <c:pt idx="108" formatCode="0.0%">
                  <c:v>2.6105772275963452E-3</c:v>
                </c:pt>
                <c:pt idx="109" formatCode="0.0%">
                  <c:v>2.7322383352874555E-3</c:v>
                </c:pt>
                <c:pt idx="110" formatCode="0.0%">
                  <c:v>2.8593854358352671E-3</c:v>
                </c:pt>
                <c:pt idx="111" formatCode="0.0%">
                  <c:v>2.9922520132058916E-3</c:v>
                </c:pt>
                <c:pt idx="112" formatCode="0.0%">
                  <c:v>3.1310805179487634E-3</c:v>
                </c:pt>
                <c:pt idx="113" formatCode="0.0%">
                  <c:v>3.2761226464425503E-3</c:v>
                </c:pt>
                <c:pt idx="114" formatCode="0.0%">
                  <c:v>3.4276396244723737E-3</c:v>
                </c:pt>
                <c:pt idx="115" formatCode="0.0%">
                  <c:v>3.5859024948811805E-3</c:v>
                </c:pt>
                <c:pt idx="116" formatCode="0.0%">
                  <c:v>3.7511924090074247E-3</c:v>
                </c:pt>
                <c:pt idx="117" formatCode="0.0%">
                  <c:v>3.923800921589728E-3</c:v>
                </c:pt>
                <c:pt idx="118" formatCode="0.0%">
                  <c:v>4.104030288785092E-3</c:v>
                </c:pt>
                <c:pt idx="119" formatCode="0.0%">
                  <c:v>4.2921937689122469E-3</c:v>
                </c:pt>
                <c:pt idx="120" formatCode="0.0%">
                  <c:v>4.4886159254942902E-3</c:v>
                </c:pt>
                <c:pt idx="121" formatCode="0.0%">
                  <c:v>4.6936329321360425E-3</c:v>
                </c:pt>
                <c:pt idx="122" formatCode="0.0%">
                  <c:v>4.9075928787306738E-3</c:v>
                </c:pt>
                <c:pt idx="123" formatCode="0.0%">
                  <c:v>5.1308560784476074E-3</c:v>
                </c:pt>
                <c:pt idx="124" formatCode="0.0%">
                  <c:v>5.3637953749095905E-3</c:v>
                </c:pt>
                <c:pt idx="125" formatCode="0.0%">
                  <c:v>5.6067964489200702E-3</c:v>
                </c:pt>
                <c:pt idx="126" formatCode="0.0%">
                  <c:v>5.860258124054653E-3</c:v>
                </c:pt>
                <c:pt idx="127" formatCode="0.0%">
                  <c:v>6.1245926703800248E-3</c:v>
                </c:pt>
                <c:pt idx="128" formatCode="0.0%">
                  <c:v>6.4002261055124444E-3</c:v>
                </c:pt>
                <c:pt idx="129" formatCode="0.0%">
                  <c:v>6.6875984921745037E-3</c:v>
                </c:pt>
                <c:pt idx="130" formatCode="0.0%">
                  <c:v>6.9871642313536018E-3</c:v>
                </c:pt>
                <c:pt idx="131" formatCode="0.0%">
                  <c:v>7.2993923501091596E-3</c:v>
                </c:pt>
                <c:pt idx="132" formatCode="0.0%">
                  <c:v>7.6247667830171492E-3</c:v>
                </c:pt>
                <c:pt idx="133" formatCode="0.0%">
                  <c:v>7.9637866461806615E-3</c:v>
                </c:pt>
                <c:pt idx="134" formatCode="0.0%">
                  <c:v>8.3169665026742966E-3</c:v>
                </c:pt>
                <c:pt idx="135" formatCode="0.0%">
                  <c:v>8.6848366182273005E-3</c:v>
                </c:pt>
                <c:pt idx="136" formatCode="0.0%">
                  <c:v>9.067943205887068E-3</c:v>
                </c:pt>
                <c:pt idx="137" formatCode="0.0%">
                  <c:v>9.4668486583397247E-3</c:v>
                </c:pt>
                <c:pt idx="138" formatCode="0.0%">
                  <c:v>9.8821317664987245E-3</c:v>
                </c:pt>
                <c:pt idx="139" formatCode="0.0%">
                  <c:v>1.0314387922906652E-2</c:v>
                </c:pt>
                <c:pt idx="140" formatCode="0.0%">
                  <c:v>1.0764229308427875E-2</c:v>
                </c:pt>
                <c:pt idx="141" formatCode="0.0%">
                  <c:v>1.1232285060643091E-2</c:v>
                </c:pt>
                <c:pt idx="142" formatCode="0.0%">
                  <c:v>1.1719201422289435E-2</c:v>
                </c:pt>
                <c:pt idx="143" formatCode="0.0%">
                  <c:v>1.2225641868022562E-2</c:v>
                </c:pt>
                <c:pt idx="144" formatCode="0.0%">
                  <c:v>1.2752287207710763E-2</c:v>
                </c:pt>
                <c:pt idx="145" formatCode="0.0%">
                  <c:v>1.3299835664405324E-2</c:v>
                </c:pt>
                <c:pt idx="146" formatCode="0.0%">
                  <c:v>1.3869002925066111E-2</c:v>
                </c:pt>
                <c:pt idx="147" formatCode="0.0%">
                  <c:v>1.4460522162058558E-2</c:v>
                </c:pt>
                <c:pt idx="148" formatCode="0.0%">
                  <c:v>1.5075144023375718E-2</c:v>
                </c:pt>
                <c:pt idx="149" formatCode="0.0%">
                  <c:v>1.5713636589480429E-2</c:v>
                </c:pt>
                <c:pt idx="150" formatCode="0.0%">
                  <c:v>1.6376785294604759E-2</c:v>
                </c:pt>
                <c:pt idx="151" formatCode="0.0%">
                  <c:v>1.7065392810290288E-2</c:v>
                </c:pt>
                <c:pt idx="152" formatCode="0.0%">
                  <c:v>1.7780278888902237E-2</c:v>
                </c:pt>
                <c:pt idx="153" formatCode="0.0%">
                  <c:v>1.8522280164803128E-2</c:v>
                </c:pt>
                <c:pt idx="154" formatCode="0.0%">
                  <c:v>1.9292249910830082E-2</c:v>
                </c:pt>
                <c:pt idx="155" formatCode="0.0%">
                  <c:v>2.0091057747681846E-2</c:v>
                </c:pt>
                <c:pt idx="156" formatCode="0.0%">
                  <c:v>2.0919589303789812E-2</c:v>
                </c:pt>
                <c:pt idx="157" formatCode="0.0%">
                  <c:v>2.1778745823221417E-2</c:v>
                </c:pt>
                <c:pt idx="158" formatCode="0.0%">
                  <c:v>2.2669443719144873E-2</c:v>
                </c:pt>
                <c:pt idx="159" formatCode="0.0%">
                  <c:v>2.359261407037181E-2</c:v>
                </c:pt>
                <c:pt idx="160" formatCode="0.0%">
                  <c:v>2.4549202058490309E-2</c:v>
                </c:pt>
                <c:pt idx="161" formatCode="0.0%">
                  <c:v>2.5540166343104718E-2</c:v>
                </c:pt>
                <c:pt idx="162" formatCode="0.0%">
                  <c:v>2.6566478372711273E-2</c:v>
                </c:pt>
                <c:pt idx="163" formatCode="0.0%">
                  <c:v>2.7629121628762382E-2</c:v>
                </c:pt>
                <c:pt idx="164" formatCode="0.0%">
                  <c:v>2.8729090800504262E-2</c:v>
                </c:pt>
                <c:pt idx="165" formatCode="0.0%">
                  <c:v>2.9867390888217625E-2</c:v>
                </c:pt>
                <c:pt idx="166" formatCode="0.0%">
                  <c:v>3.1045036232546945E-2</c:v>
                </c:pt>
                <c:pt idx="167" formatCode="0.0%">
                  <c:v>3.226304946767105E-2</c:v>
                </c:pt>
                <c:pt idx="168" formatCode="0.0%">
                  <c:v>3.3522460396149908E-2</c:v>
                </c:pt>
                <c:pt idx="169" formatCode="0.0%">
                  <c:v>3.4824304783376364E-2</c:v>
                </c:pt>
                <c:pt idx="170" formatCode="0.0%">
                  <c:v>3.6169623069670698E-2</c:v>
                </c:pt>
                <c:pt idx="171" formatCode="0.0%">
                  <c:v>3.7559458998179272E-2</c:v>
                </c:pt>
                <c:pt idx="172" formatCode="0.0%">
                  <c:v>3.8994858156877837E-2</c:v>
                </c:pt>
                <c:pt idx="173" formatCode="0.0%">
                  <c:v>4.0476866433134216E-2</c:v>
                </c:pt>
                <c:pt idx="174" formatCode="0.0%">
                  <c:v>4.2006528379457085E-2</c:v>
                </c:pt>
                <c:pt idx="175" formatCode="0.0%">
                  <c:v>4.358488548924476E-2</c:v>
                </c:pt>
                <c:pt idx="176" formatCode="0.0%">
                  <c:v>4.5212974381553889E-2</c:v>
                </c:pt>
                <c:pt idx="177" formatCode="0.0%">
                  <c:v>4.6891824894130227E-2</c:v>
                </c:pt>
                <c:pt idx="178" formatCode="0.0%">
                  <c:v>4.8622458084184639E-2</c:v>
                </c:pt>
                <c:pt idx="179" formatCode="0.0%">
                  <c:v>5.0405884136655976E-2</c:v>
                </c:pt>
                <c:pt idx="180" formatCode="0.0%">
                  <c:v>5.2243100179980406E-2</c:v>
                </c:pt>
                <c:pt idx="181" formatCode="0.0%">
                  <c:v>5.4135088009680164E-2</c:v>
                </c:pt>
                <c:pt idx="182" formatCode="0.0%">
                  <c:v>5.6082811720401041E-2</c:v>
                </c:pt>
                <c:pt idx="183" formatCode="0.0%">
                  <c:v>5.808721524735698E-2</c:v>
                </c:pt>
                <c:pt idx="184" formatCode="0.0%">
                  <c:v>6.0149219818491431E-2</c:v>
                </c:pt>
                <c:pt idx="185" formatCode="0.0%">
                  <c:v>6.2269721319032585E-2</c:v>
                </c:pt>
                <c:pt idx="186" formatCode="0.0%">
                  <c:v>6.444958757050237E-2</c:v>
                </c:pt>
                <c:pt idx="187" formatCode="0.0%">
                  <c:v>6.6689655526642688E-2</c:v>
                </c:pt>
                <c:pt idx="188" formatCode="0.0%">
                  <c:v>6.8990728389136849E-2</c:v>
                </c:pt>
                <c:pt idx="189" formatCode="0.0%">
                  <c:v>7.1353572646438213E-2</c:v>
                </c:pt>
                <c:pt idx="190" formatCode="0.0%">
                  <c:v>7.3778915039463558E-2</c:v>
                </c:pt>
                <c:pt idx="191" formatCode="0.0%">
                  <c:v>7.6267439458367253E-2</c:v>
                </c:pt>
                <c:pt idx="192" formatCode="0.0%">
                  <c:v>7.8819783775085361E-2</c:v>
                </c:pt>
                <c:pt idx="193" formatCode="0.0%">
                  <c:v>8.1436536616818281E-2</c:v>
                </c:pt>
                <c:pt idx="194" formatCode="0.0%">
                  <c:v>8.4118234086112659E-2</c:v>
                </c:pt>
                <c:pt idx="195" formatCode="0.0%">
                  <c:v>8.6865356433700094E-2</c:v>
                </c:pt>
                <c:pt idx="196" formatCode="0.0%">
                  <c:v>8.9678324690753375E-2</c:v>
                </c:pt>
                <c:pt idx="197" formatCode="0.0%">
                  <c:v>9.2557497267728231E-2</c:v>
                </c:pt>
                <c:pt idx="198" formatCode="0.0%">
                  <c:v>9.5503166527465391E-2</c:v>
                </c:pt>
                <c:pt idx="199" formatCode="0.0%">
                  <c:v>9.8515555340735209E-2</c:v>
                </c:pt>
                <c:pt idx="200" formatCode="0.0%">
                  <c:v>0.10159481363291027</c:v>
                </c:pt>
                <c:pt idx="201" formatCode="0.0%">
                  <c:v>0.10474101493094871</c:v>
                </c:pt>
                <c:pt idx="202" formatCode="0.0%">
                  <c:v>0.10795415292036063</c:v>
                </c:pt>
                <c:pt idx="203" formatCode="0.0%">
                  <c:v>0.11123413802230511</c:v>
                </c:pt>
                <c:pt idx="204" formatCode="0.0%">
                  <c:v>0.11458079400143106</c:v>
                </c:pt>
                <c:pt idx="205" formatCode="0.0%">
                  <c:v>0.11799385461551856</c:v>
                </c:pt>
                <c:pt idx="206" formatCode="0.0%">
                  <c:v>0.12147296031840289</c:v>
                </c:pt>
                <c:pt idx="207" formatCode="0.0%">
                  <c:v>0.125017655028065</c:v>
                </c:pt>
                <c:pt idx="208" formatCode="0.0%">
                  <c:v>0.12862738297214607</c:v>
                </c:pt>
                <c:pt idx="209" formatCode="0.0%">
                  <c:v>0.13230148562348742</c:v>
                </c:pt>
                <c:pt idx="210" formatCode="0.0%">
                  <c:v>0.13603919873860865</c:v>
                </c:pt>
                <c:pt idx="211" formatCode="0.0%">
                  <c:v>0.13983964951230846</c:v>
                </c:pt>
                <c:pt idx="212" formatCode="0.0%">
                  <c:v>0.14370185386180698</c:v>
                </c:pt>
                <c:pt idx="213" formatCode="0.0%">
                  <c:v>0.14762471385403808</c:v>
                </c:pt>
                <c:pt idx="214" formatCode="0.0%">
                  <c:v>0.15160701528984166</c:v>
                </c:pt>
                <c:pt idx="215" formatCode="0.0%">
                  <c:v>0.15564742545889926</c:v>
                </c:pt>
                <c:pt idx="216" formatCode="0.0%">
                  <c:v>0.15974449107929753</c:v>
                </c:pt>
                <c:pt idx="217" formatCode="0.0%">
                  <c:v>0.16389663643558372</c:v>
                </c:pt>
                <c:pt idx="218" formatCode="0.0%">
                  <c:v>0.16810216172910808</c:v>
                </c:pt>
                <c:pt idx="219" formatCode="0.0%">
                  <c:v>0.17235924165430599</c:v>
                </c:pt>
                <c:pt idx="220" formatCode="0.0%">
                  <c:v>0.17666592421437724</c:v>
                </c:pt>
                <c:pt idx="221" formatCode="0.0%">
                  <c:v>0.18102012978955009</c:v>
                </c:pt>
                <c:pt idx="222" formatCode="0.0%">
                  <c:v>0.18541965047078812</c:v>
                </c:pt>
                <c:pt idx="223" formatCode="0.0%">
                  <c:v>0.18986214967139056</c:v>
                </c:pt>
                <c:pt idx="224" formatCode="0.0%">
                  <c:v>0.19434516202846697</c:v>
                </c:pt>
                <c:pt idx="225" formatCode="0.0%">
                  <c:v>0.19886609360571966</c:v>
                </c:pt>
                <c:pt idx="226" formatCode="0.0%">
                  <c:v>0.2034222224083512</c:v>
                </c:pt>
                <c:pt idx="227" formatCode="0.0%">
                  <c:v>0.20801069922022322</c:v>
                </c:pt>
                <c:pt idx="228" formatCode="0.0%">
                  <c:v>0.21262854877263274</c:v>
                </c:pt>
                <c:pt idx="229" formatCode="0.0%">
                  <c:v>0.21727267125323765</c:v>
                </c:pt>
                <c:pt idx="230" formatCode="0.0%">
                  <c:v>0.22193984416275972</c:v>
                </c:pt>
                <c:pt idx="231" formatCode="0.0%">
                  <c:v>0.22662672452611984</c:v>
                </c:pt>
                <c:pt idx="232" formatCode="0.0%">
                  <c:v>0.2313298514636227</c:v>
                </c:pt>
                <c:pt idx="233" formatCode="0.0%">
                  <c:v>0.23604564912670095</c:v>
                </c:pt>
                <c:pt idx="234" formatCode="0.0%">
                  <c:v>0.24077043000156567</c:v>
                </c:pt>
                <c:pt idx="235" formatCode="0.0%">
                  <c:v>0.24550039858288425</c:v>
                </c:pt>
                <c:pt idx="236" formatCode="0.0%">
                  <c:v>0.25023165541833059</c:v>
                </c:pt>
                <c:pt idx="237" formatCode="0.0%">
                  <c:v>0.25496020152352172</c:v>
                </c:pt>
                <c:pt idx="238" formatCode="0.0%">
                  <c:v>0.25968194316548487</c:v>
                </c:pt>
                <c:pt idx="239" formatCode="0.0%">
                  <c:v>0.26439269701138279</c:v>
                </c:pt>
                <c:pt idx="240" formatCode="0.0%">
                  <c:v>0.2690881956377823</c:v>
                </c:pt>
                <c:pt idx="241" formatCode="0.0%">
                  <c:v>0.27376409339427149</c:v>
                </c:pt>
                <c:pt idx="242" formatCode="0.0%">
                  <c:v>0.2784159726137389</c:v>
                </c:pt>
                <c:pt idx="243" formatCode="0.0%">
                  <c:v>0.2830393501601145</c:v>
                </c:pt>
                <c:pt idx="244" formatCode="0.0%">
                  <c:v>0.28762968430285529</c:v>
                </c:pt>
                <c:pt idx="245" formatCode="0.0%">
                  <c:v>0.29218238190594109</c:v>
                </c:pt>
                <c:pt idx="246" formatCode="0.0%">
                  <c:v>0.29669280591763569</c:v>
                </c:pt>
                <c:pt idx="247" formatCode="0.0%">
                  <c:v>0.30115628314577447</c:v>
                </c:pt>
                <c:pt idx="248" formatCode="0.0%">
                  <c:v>0.30556811230187114</c:v>
                </c:pt>
                <c:pt idx="249" formatCode="0.0%">
                  <c:v>0.30992357229589873</c:v>
                </c:pt>
                <c:pt idx="250" formatCode="0.0%">
                  <c:v>0.31421793076220317</c:v>
                </c:pt>
                <c:pt idx="251" formatCode="0.0%">
                  <c:v>0.31844645279566086</c:v>
                </c:pt>
                <c:pt idx="252" formatCode="0.0%">
                  <c:v>0.32260440987590328</c:v>
                </c:pt>
                <c:pt idx="253" formatCode="0.0%">
                  <c:v>0.32668708895620474</c:v>
                </c:pt>
                <c:pt idx="254" formatCode="0.0%">
                  <c:v>0.33068980169248174</c:v>
                </c:pt>
                <c:pt idx="255" formatCode="0.0%">
                  <c:v>0.33460789378678191</c:v>
                </c:pt>
                <c:pt idx="256" formatCode="0.0%">
                  <c:v>0.33843675441866117</c:v>
                </c:pt>
                <c:pt idx="257" formatCode="0.0%">
                  <c:v>0.34217182573696409</c:v>
                </c:pt>
                <c:pt idx="258" formatCode="0.0%">
                  <c:v>0.34580861238374172</c:v>
                </c:pt>
                <c:pt idx="259" formatCode="0.0%">
                  <c:v>0.34934269102136989</c:v>
                </c:pt>
                <c:pt idx="260" formatCode="0.0%">
                  <c:v>0.35276971983337674</c:v>
                </c:pt>
                <c:pt idx="261" formatCode="0.0%">
                  <c:v>0.35608544796904912</c:v>
                </c:pt>
                <c:pt idx="262" formatCode="0.0%">
                  <c:v>0.35928572490158373</c:v>
                </c:pt>
                <c:pt idx="263" formatCode="0.0%">
                  <c:v>0.36236650966936146</c:v>
                </c:pt>
                <c:pt idx="264" formatCode="0.0%">
                  <c:v>0.36532387996988069</c:v>
                </c:pt>
                <c:pt idx="265" formatCode="0.0%">
                  <c:v>0.36815404107597061</c:v>
                </c:pt>
                <c:pt idx="266" formatCode="0.0%">
                  <c:v>0.37085333454413</c:v>
                </c:pt>
                <c:pt idx="267" formatCode="0.0%">
                  <c:v>0.37341824668520018</c:v>
                </c:pt>
                <c:pt idx="268" formatCode="0.0%">
                  <c:v>0.37584541676808375</c:v>
                </c:pt>
                <c:pt idx="269" formatCode="0.0%">
                  <c:v>0.37813164492785617</c:v>
                </c:pt>
                <c:pt idx="270" formatCode="0.0%">
                  <c:v>0.38027389975039794</c:v>
                </c:pt>
                <c:pt idx="271" formatCode="0.0%">
                  <c:v>0.38226932550658155</c:v>
                </c:pt>
                <c:pt idx="272" formatCode="0.0%">
                  <c:v>0.38411524901009092</c:v>
                </c:pt>
                <c:pt idx="273" formatCode="0.0%">
                  <c:v>0.38580918607411929</c:v>
                </c:pt>
                <c:pt idx="274" formatCode="0.0%">
                  <c:v>0.38734884754348131</c:v>
                </c:pt>
                <c:pt idx="275" formatCode="0.0%">
                  <c:v>0.38873214488008778</c:v>
                </c:pt>
                <c:pt idx="276" formatCode="0.0%">
                  <c:v>0.38995719528124601</c:v>
                </c:pt>
                <c:pt idx="277" formatCode="0.0%">
                  <c:v>0.39102232631187539</c:v>
                </c:pt>
                <c:pt idx="278" formatCode="0.0%">
                  <c:v>0.39192608003344531</c:v>
                </c:pt>
                <c:pt idx="279" formatCode="0.0%">
                  <c:v>0.39266721661425202</c:v>
                </c:pt>
                <c:pt idx="280" formatCode="0.0%">
                  <c:v>0.39324471740753536</c:v>
                </c:pt>
                <c:pt idx="281" formatCode="0.0%">
                  <c:v>0.39365778748589259</c:v>
                </c:pt>
                <c:pt idx="282" formatCode="0.0%">
                  <c:v>0.39390585762246466</c:v>
                </c:pt>
                <c:pt idx="283" formatCode="0.0%">
                  <c:v>0.39398858571143264</c:v>
                </c:pt>
                <c:pt idx="284" formatCode="0.0%">
                  <c:v>0.39390585762246466</c:v>
                </c:pt>
                <c:pt idx="285" formatCode="0.0%">
                  <c:v>0.39365778748589259</c:v>
                </c:pt>
                <c:pt idx="286" formatCode="0.0%">
                  <c:v>0.39324471740753536</c:v>
                </c:pt>
                <c:pt idx="287" formatCode="0.0%">
                  <c:v>0.39266721661425202</c:v>
                </c:pt>
                <c:pt idx="288" formatCode="0.0%">
                  <c:v>0.39192608003344531</c:v>
                </c:pt>
                <c:pt idx="289" formatCode="0.0%">
                  <c:v>0.39102232631187539</c:v>
                </c:pt>
                <c:pt idx="290" formatCode="0.0%">
                  <c:v>0.38995719528124601</c:v>
                </c:pt>
                <c:pt idx="291" formatCode="0.0%">
                  <c:v>0.38873214488008778</c:v>
                </c:pt>
                <c:pt idx="292" formatCode="0.0%">
                  <c:v>0.38734884754348131</c:v>
                </c:pt>
                <c:pt idx="293" formatCode="0.0%">
                  <c:v>0.38580918607411929</c:v>
                </c:pt>
                <c:pt idx="294" formatCode="0.0%">
                  <c:v>0.38411524901009092</c:v>
                </c:pt>
                <c:pt idx="295" formatCode="0.0%">
                  <c:v>0.38226932550658155</c:v>
                </c:pt>
                <c:pt idx="296" formatCode="0.0%">
                  <c:v>0.38027389975039794</c:v>
                </c:pt>
                <c:pt idx="297" formatCode="0.0%">
                  <c:v>0.37813164492785617</c:v>
                </c:pt>
                <c:pt idx="298" formatCode="0.0%">
                  <c:v>0.37584541676808375</c:v>
                </c:pt>
                <c:pt idx="299" formatCode="0.0%">
                  <c:v>0.37341824668520018</c:v>
                </c:pt>
                <c:pt idx="300" formatCode="0.0%">
                  <c:v>0.37085333454413</c:v>
                </c:pt>
                <c:pt idx="301" formatCode="0.0%">
                  <c:v>0.36815404107597061</c:v>
                </c:pt>
                <c:pt idx="302" formatCode="0.0%">
                  <c:v>0.36532387996988069</c:v>
                </c:pt>
                <c:pt idx="303" formatCode="0.0%">
                  <c:v>0.36236650966936146</c:v>
                </c:pt>
                <c:pt idx="304" formatCode="0.0%">
                  <c:v>0.35928572490158373</c:v>
                </c:pt>
                <c:pt idx="305" formatCode="0.0%">
                  <c:v>0.35608544796904912</c:v>
                </c:pt>
                <c:pt idx="306" formatCode="0.0%">
                  <c:v>0.35276971983337674</c:v>
                </c:pt>
                <c:pt idx="307" formatCode="0.0%">
                  <c:v>0.34934269102136989</c:v>
                </c:pt>
                <c:pt idx="308" formatCode="0.0%">
                  <c:v>0.34580861238374172</c:v>
                </c:pt>
                <c:pt idx="309" formatCode="0.0%">
                  <c:v>0.34217182573696409</c:v>
                </c:pt>
                <c:pt idx="310" formatCode="0.0%">
                  <c:v>0.33843675441866117</c:v>
                </c:pt>
                <c:pt idx="311" formatCode="0.0%">
                  <c:v>0.33460789378678191</c:v>
                </c:pt>
                <c:pt idx="312" formatCode="0.0%">
                  <c:v>0.33068980169248174</c:v>
                </c:pt>
                <c:pt idx="313" formatCode="0.0%">
                  <c:v>0.32668708895620474</c:v>
                </c:pt>
                <c:pt idx="314" formatCode="0.0%">
                  <c:v>0.32260440987590328</c:v>
                </c:pt>
                <c:pt idx="315" formatCode="0.0%">
                  <c:v>0.31844645279566086</c:v>
                </c:pt>
                <c:pt idx="316" formatCode="0.0%">
                  <c:v>0.31421793076220317</c:v>
                </c:pt>
                <c:pt idx="317" formatCode="0.0%">
                  <c:v>0.30992357229589873</c:v>
                </c:pt>
                <c:pt idx="318" formatCode="0.0%">
                  <c:v>0.30556811230187114</c:v>
                </c:pt>
                <c:pt idx="319" formatCode="0.0%">
                  <c:v>0.30115628314577447</c:v>
                </c:pt>
                <c:pt idx="320" formatCode="0.0%">
                  <c:v>0.29669280591763569</c:v>
                </c:pt>
                <c:pt idx="321" formatCode="0.0%">
                  <c:v>0.29218238190594109</c:v>
                </c:pt>
                <c:pt idx="322" formatCode="0.0%">
                  <c:v>0.28762968430285529</c:v>
                </c:pt>
                <c:pt idx="323" formatCode="0.0%">
                  <c:v>0.2830393501601145</c:v>
                </c:pt>
                <c:pt idx="324" formatCode="0.0%">
                  <c:v>0.2784159726137389</c:v>
                </c:pt>
                <c:pt idx="325" formatCode="0.0%">
                  <c:v>0.27376409339427149</c:v>
                </c:pt>
                <c:pt idx="326" formatCode="0.0%">
                  <c:v>0.2690881956377823</c:v>
                </c:pt>
                <c:pt idx="327" formatCode="0.0%">
                  <c:v>0.26439269701138279</c:v>
                </c:pt>
                <c:pt idx="328" formatCode="0.0%">
                  <c:v>0.25968194316548487</c:v>
                </c:pt>
                <c:pt idx="329" formatCode="0.0%">
                  <c:v>0.25496020152352172</c:v>
                </c:pt>
                <c:pt idx="330" formatCode="0.0%">
                  <c:v>0.25023165541833059</c:v>
                </c:pt>
                <c:pt idx="331" formatCode="0.0%">
                  <c:v>0.24550039858288425</c:v>
                </c:pt>
                <c:pt idx="332" formatCode="0.0%">
                  <c:v>0.24077043000156567</c:v>
                </c:pt>
                <c:pt idx="333" formatCode="0.0%">
                  <c:v>0.23604564912670095</c:v>
                </c:pt>
                <c:pt idx="334" formatCode="0.0%">
                  <c:v>0.2313298514636227</c:v>
                </c:pt>
                <c:pt idx="335" formatCode="0.0%">
                  <c:v>0.22662672452611984</c:v>
                </c:pt>
                <c:pt idx="336" formatCode="0.0%">
                  <c:v>0.22193984416275972</c:v>
                </c:pt>
                <c:pt idx="337" formatCode="0.0%">
                  <c:v>0.21727267125323765</c:v>
                </c:pt>
                <c:pt idx="338" formatCode="0.0%">
                  <c:v>0.21262854877263274</c:v>
                </c:pt>
                <c:pt idx="339" formatCode="0.0%">
                  <c:v>0.20801069922022322</c:v>
                </c:pt>
                <c:pt idx="340" formatCode="0.0%">
                  <c:v>0.2034222224083512</c:v>
                </c:pt>
                <c:pt idx="341" formatCode="0.0%">
                  <c:v>0.19886609360571966</c:v>
                </c:pt>
                <c:pt idx="342" formatCode="0.0%">
                  <c:v>0.19434516202846697</c:v>
                </c:pt>
                <c:pt idx="343" formatCode="0.0%">
                  <c:v>0.18986214967139056</c:v>
                </c:pt>
                <c:pt idx="344" formatCode="0.0%">
                  <c:v>0.18541965047078812</c:v>
                </c:pt>
                <c:pt idx="345" formatCode="0.0%">
                  <c:v>0.18102012978955009</c:v>
                </c:pt>
                <c:pt idx="346" formatCode="0.0%">
                  <c:v>0.17666592421437724</c:v>
                </c:pt>
                <c:pt idx="347" formatCode="0.0%">
                  <c:v>0.17235924165430599</c:v>
                </c:pt>
                <c:pt idx="348" formatCode="0.0%">
                  <c:v>0.16810216172910808</c:v>
                </c:pt>
                <c:pt idx="349" formatCode="0.0%">
                  <c:v>0.16389663643558372</c:v>
                </c:pt>
                <c:pt idx="350" formatCode="0.0%">
                  <c:v>0.15974449107929753</c:v>
                </c:pt>
                <c:pt idx="351" formatCode="0.0%">
                  <c:v>0.15564742545889926</c:v>
                </c:pt>
                <c:pt idx="352" formatCode="0.0%">
                  <c:v>0.15160701528984166</c:v>
                </c:pt>
                <c:pt idx="353" formatCode="0.0%">
                  <c:v>0.14762471385403808</c:v>
                </c:pt>
                <c:pt idx="354" formatCode="0.0%">
                  <c:v>0.14370185386180698</c:v>
                </c:pt>
                <c:pt idx="355" formatCode="0.0%">
                  <c:v>0.13983964951230846</c:v>
                </c:pt>
                <c:pt idx="356" formatCode="0.0%">
                  <c:v>0.13603919873860865</c:v>
                </c:pt>
                <c:pt idx="357" formatCode="0.0%">
                  <c:v>0.13230148562348742</c:v>
                </c:pt>
                <c:pt idx="358" formatCode="0.0%">
                  <c:v>0.12862738297214607</c:v>
                </c:pt>
                <c:pt idx="359" formatCode="0.0%">
                  <c:v>0.125017655028065</c:v>
                </c:pt>
                <c:pt idx="360" formatCode="0.0%">
                  <c:v>0.12147296031840289</c:v>
                </c:pt>
                <c:pt idx="361" formatCode="0.0%">
                  <c:v>0.11799385461551856</c:v>
                </c:pt>
                <c:pt idx="362" formatCode="0.0%">
                  <c:v>0.11458079400143106</c:v>
                </c:pt>
                <c:pt idx="363" formatCode="0.0%">
                  <c:v>0.11123413802230511</c:v>
                </c:pt>
                <c:pt idx="364" formatCode="0.0%">
                  <c:v>0.10795415292036063</c:v>
                </c:pt>
                <c:pt idx="365" formatCode="0.0%">
                  <c:v>0.10474101493094871</c:v>
                </c:pt>
                <c:pt idx="366" formatCode="0.0%">
                  <c:v>0.10159481363291027</c:v>
                </c:pt>
                <c:pt idx="367" formatCode="0.0%">
                  <c:v>9.8515555340735209E-2</c:v>
                </c:pt>
                <c:pt idx="368" formatCode="0.0%">
                  <c:v>9.5503166527465391E-2</c:v>
                </c:pt>
                <c:pt idx="369" formatCode="0.0%">
                  <c:v>9.2557497267728231E-2</c:v>
                </c:pt>
                <c:pt idx="370" formatCode="0.0%">
                  <c:v>8.9678324690753375E-2</c:v>
                </c:pt>
                <c:pt idx="371" formatCode="0.0%">
                  <c:v>8.6865356433700094E-2</c:v>
                </c:pt>
                <c:pt idx="372" formatCode="0.0%">
                  <c:v>8.4118234086112659E-2</c:v>
                </c:pt>
                <c:pt idx="373" formatCode="0.0%">
                  <c:v>8.1436536616818281E-2</c:v>
                </c:pt>
                <c:pt idx="374" formatCode="0.0%">
                  <c:v>7.8819783775085361E-2</c:v>
                </c:pt>
                <c:pt idx="375" formatCode="0.0%">
                  <c:v>7.6267439458367253E-2</c:v>
                </c:pt>
                <c:pt idx="376" formatCode="0.0%">
                  <c:v>7.3778915039463558E-2</c:v>
                </c:pt>
                <c:pt idx="377" formatCode="0.0%">
                  <c:v>7.1353572646438213E-2</c:v>
                </c:pt>
                <c:pt idx="378" formatCode="0.0%">
                  <c:v>6.8990728389136849E-2</c:v>
                </c:pt>
                <c:pt idx="379" formatCode="0.0%">
                  <c:v>6.6689655526642688E-2</c:v>
                </c:pt>
                <c:pt idx="380" formatCode="0.0%">
                  <c:v>6.444958757050237E-2</c:v>
                </c:pt>
                <c:pt idx="381" formatCode="0.0%">
                  <c:v>6.2269721319032585E-2</c:v>
                </c:pt>
                <c:pt idx="382" formatCode="0.0%">
                  <c:v>6.0149219818491431E-2</c:v>
                </c:pt>
                <c:pt idx="383" formatCode="0.0%">
                  <c:v>5.808721524735698E-2</c:v>
                </c:pt>
                <c:pt idx="384" formatCode="0.0%">
                  <c:v>5.6082811720401041E-2</c:v>
                </c:pt>
                <c:pt idx="385" formatCode="0.0%">
                  <c:v>5.4135088009680164E-2</c:v>
                </c:pt>
                <c:pt idx="386" formatCode="0.0%">
                  <c:v>5.2243100179980406E-2</c:v>
                </c:pt>
                <c:pt idx="387" formatCode="0.0%">
                  <c:v>5.0405884136655976E-2</c:v>
                </c:pt>
                <c:pt idx="388" formatCode="0.0%">
                  <c:v>4.8622458084184639E-2</c:v>
                </c:pt>
                <c:pt idx="389" formatCode="0.0%">
                  <c:v>4.6891824894130227E-2</c:v>
                </c:pt>
                <c:pt idx="390" formatCode="0.0%">
                  <c:v>4.5212974381553889E-2</c:v>
                </c:pt>
                <c:pt idx="391" formatCode="0.0%">
                  <c:v>4.358488548924476E-2</c:v>
                </c:pt>
                <c:pt idx="392" formatCode="0.0%">
                  <c:v>4.2006528379456336E-2</c:v>
                </c:pt>
                <c:pt idx="393" formatCode="0.0%">
                  <c:v>4.0476866433134216E-2</c:v>
                </c:pt>
                <c:pt idx="394" formatCode="0.0%">
                  <c:v>3.8994858156877837E-2</c:v>
                </c:pt>
                <c:pt idx="395" formatCode="0.0%">
                  <c:v>3.7559458998179272E-2</c:v>
                </c:pt>
                <c:pt idx="396" formatCode="0.0%">
                  <c:v>3.6169623069669997E-2</c:v>
                </c:pt>
                <c:pt idx="397" formatCode="0.0%">
                  <c:v>3.4824304783376364E-2</c:v>
                </c:pt>
                <c:pt idx="398" formatCode="0.0%">
                  <c:v>3.3522460396149908E-2</c:v>
                </c:pt>
                <c:pt idx="399" formatCode="0.0%">
                  <c:v>3.226304946767105E-2</c:v>
                </c:pt>
                <c:pt idx="400" formatCode="0.0%">
                  <c:v>3.1045036232546327E-2</c:v>
                </c:pt>
                <c:pt idx="401" formatCode="0.0%">
                  <c:v>2.9867390888217625E-2</c:v>
                </c:pt>
                <c:pt idx="402" formatCode="0.0%">
                  <c:v>2.8729090800504262E-2</c:v>
                </c:pt>
                <c:pt idx="403" formatCode="0.0%">
                  <c:v>2.7629121628762382E-2</c:v>
                </c:pt>
                <c:pt idx="404" formatCode="0.0%">
                  <c:v>2.6566478372710742E-2</c:v>
                </c:pt>
                <c:pt idx="405" formatCode="0.0%">
                  <c:v>2.5540166343104718E-2</c:v>
                </c:pt>
                <c:pt idx="406" formatCode="0.0%">
                  <c:v>2.4549202058490309E-2</c:v>
                </c:pt>
                <c:pt idx="407" formatCode="0.0%">
                  <c:v>2.359261407037181E-2</c:v>
                </c:pt>
                <c:pt idx="408" formatCode="0.0%">
                  <c:v>2.2669443719144412E-2</c:v>
                </c:pt>
                <c:pt idx="409" formatCode="0.0%">
                  <c:v>2.1778745823221417E-2</c:v>
                </c:pt>
                <c:pt idx="410" formatCode="0.0%">
                  <c:v>2.0919589303789812E-2</c:v>
                </c:pt>
                <c:pt idx="411" formatCode="0.0%">
                  <c:v>2.0091057747681846E-2</c:v>
                </c:pt>
                <c:pt idx="412" formatCode="0.0%">
                  <c:v>1.9292249910829715E-2</c:v>
                </c:pt>
                <c:pt idx="413" formatCode="0.0%">
                  <c:v>1.8522280164803128E-2</c:v>
                </c:pt>
                <c:pt idx="414" formatCode="0.0%">
                  <c:v>1.7780278888902237E-2</c:v>
                </c:pt>
                <c:pt idx="415" formatCode="0.0%">
                  <c:v>1.7065392810289959E-2</c:v>
                </c:pt>
                <c:pt idx="416" formatCode="0.0%">
                  <c:v>1.6376785294604422E-2</c:v>
                </c:pt>
                <c:pt idx="417" formatCode="0.0%">
                  <c:v>1.5713636589480127E-2</c:v>
                </c:pt>
                <c:pt idx="418" formatCode="0.0%">
                  <c:v>1.5075144023375718E-2</c:v>
                </c:pt>
                <c:pt idx="419" formatCode="0.0%">
                  <c:v>1.4460522162058259E-2</c:v>
                </c:pt>
                <c:pt idx="420" formatCode="0.0%">
                  <c:v>1.3869002925065814E-2</c:v>
                </c:pt>
                <c:pt idx="421" formatCode="0.0%">
                  <c:v>1.329983566440503E-2</c:v>
                </c:pt>
                <c:pt idx="422" formatCode="0.0%">
                  <c:v>1.2752287207710763E-2</c:v>
                </c:pt>
                <c:pt idx="423" formatCode="0.0%">
                  <c:v>1.2225641868022297E-2</c:v>
                </c:pt>
                <c:pt idx="424" formatCode="0.0%">
                  <c:v>1.1719201422289188E-2</c:v>
                </c:pt>
                <c:pt idx="425" formatCode="0.0%">
                  <c:v>1.1232285060642855E-2</c:v>
                </c:pt>
                <c:pt idx="426" formatCode="0.0%">
                  <c:v>1.0764229308427875E-2</c:v>
                </c:pt>
                <c:pt idx="427" formatCode="0.0%">
                  <c:v>1.0314387922906431E-2</c:v>
                </c:pt>
                <c:pt idx="428" formatCode="0.0%">
                  <c:v>9.8821317664985111E-3</c:v>
                </c:pt>
                <c:pt idx="429" formatCode="0.0%">
                  <c:v>9.4668486583395148E-3</c:v>
                </c:pt>
                <c:pt idx="430" formatCode="0.0%">
                  <c:v>9.067943205887068E-3</c:v>
                </c:pt>
                <c:pt idx="431" formatCode="0.0%">
                  <c:v>8.6848366182271011E-3</c:v>
                </c:pt>
                <c:pt idx="432" formatCode="0.0%">
                  <c:v>8.3169665026741144E-3</c:v>
                </c:pt>
                <c:pt idx="433" formatCode="0.0%">
                  <c:v>7.9637866461804915E-3</c:v>
                </c:pt>
                <c:pt idx="434" formatCode="0.0%">
                  <c:v>7.6247667830169862E-3</c:v>
                </c:pt>
                <c:pt idx="435" formatCode="0.0%">
                  <c:v>7.2993923501090043E-3</c:v>
                </c:pt>
              </c:numCache>
            </c:numRef>
          </c:val>
        </c:ser>
        <c:ser>
          <c:idx val="4"/>
          <c:order val="4"/>
          <c:tx>
            <c:v>Alpha</c:v>
          </c:tx>
          <c:spPr>
            <a:solidFill>
              <a:srgbClr xmlns:mc="http://schemas.openxmlformats.org/markup-compatibility/2006" xmlns:a14="http://schemas.microsoft.com/office/drawing/2010/main" val="FF0000" mc:Ignorable=""/>
            </a:solidFill>
          </c:spPr>
          <c:cat>
            <c:numRef>
              <c:f>'Data, Directional test chart'!$B$2:$B$429</c:f>
              <c:numCache>
                <c:formatCode>General</c:formatCode>
                <c:ptCount val="428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</c:numCache>
            </c:numRef>
          </c:cat>
          <c:val>
            <c:numRef>
              <c:f>'Data, Directional test chart'!$H$2:$H$429</c:f>
              <c:numCache>
                <c:formatCode>0.00000</c:formatCode>
                <c:ptCount val="428"/>
                <c:pt idx="263">
                  <c:v>9.2557497267728231E-2</c:v>
                </c:pt>
                <c:pt idx="264">
                  <c:v>8.9678324690753375E-2</c:v>
                </c:pt>
                <c:pt idx="265">
                  <c:v>8.6865356433700094E-2</c:v>
                </c:pt>
                <c:pt idx="266">
                  <c:v>8.4118234086112659E-2</c:v>
                </c:pt>
                <c:pt idx="267">
                  <c:v>8.1436536616818281E-2</c:v>
                </c:pt>
                <c:pt idx="268">
                  <c:v>7.8819783775085361E-2</c:v>
                </c:pt>
                <c:pt idx="269">
                  <c:v>7.6267439458367253E-2</c:v>
                </c:pt>
                <c:pt idx="270">
                  <c:v>7.3778915039463558E-2</c:v>
                </c:pt>
                <c:pt idx="271">
                  <c:v>7.1353572646438213E-2</c:v>
                </c:pt>
                <c:pt idx="272">
                  <c:v>6.8990728389136849E-2</c:v>
                </c:pt>
                <c:pt idx="273">
                  <c:v>6.6689655526642688E-2</c:v>
                </c:pt>
                <c:pt idx="274">
                  <c:v>6.444958757050237E-2</c:v>
                </c:pt>
                <c:pt idx="275">
                  <c:v>6.2269721319032585E-2</c:v>
                </c:pt>
                <c:pt idx="276">
                  <c:v>6.0149219818491431E-2</c:v>
                </c:pt>
                <c:pt idx="277">
                  <c:v>5.808721524735698E-2</c:v>
                </c:pt>
                <c:pt idx="278">
                  <c:v>5.6082811720401041E-2</c:v>
                </c:pt>
                <c:pt idx="279">
                  <c:v>5.4135088009680164E-2</c:v>
                </c:pt>
                <c:pt idx="280">
                  <c:v>5.2243100179980406E-2</c:v>
                </c:pt>
                <c:pt idx="281">
                  <c:v>5.0405884136655976E-2</c:v>
                </c:pt>
                <c:pt idx="282">
                  <c:v>4.8622458084184639E-2</c:v>
                </c:pt>
                <c:pt idx="283">
                  <c:v>4.6891824894130227E-2</c:v>
                </c:pt>
                <c:pt idx="284">
                  <c:v>4.5212974381553889E-2</c:v>
                </c:pt>
                <c:pt idx="285">
                  <c:v>4.358488548924476E-2</c:v>
                </c:pt>
                <c:pt idx="286">
                  <c:v>4.2006528379456336E-2</c:v>
                </c:pt>
                <c:pt idx="287">
                  <c:v>4.0476866433134216E-2</c:v>
                </c:pt>
                <c:pt idx="288">
                  <c:v>3.8994858156877837E-2</c:v>
                </c:pt>
                <c:pt idx="289">
                  <c:v>3.7559458998179272E-2</c:v>
                </c:pt>
                <c:pt idx="290">
                  <c:v>3.6169623069669997E-2</c:v>
                </c:pt>
                <c:pt idx="291">
                  <c:v>3.4824304783376364E-2</c:v>
                </c:pt>
                <c:pt idx="292">
                  <c:v>3.3522460396149908E-2</c:v>
                </c:pt>
                <c:pt idx="293">
                  <c:v>3.226304946767105E-2</c:v>
                </c:pt>
                <c:pt idx="294">
                  <c:v>3.1045036232546327E-2</c:v>
                </c:pt>
                <c:pt idx="295">
                  <c:v>2.9867390888217625E-2</c:v>
                </c:pt>
                <c:pt idx="296">
                  <c:v>2.8729090800504262E-2</c:v>
                </c:pt>
                <c:pt idx="297">
                  <c:v>2.7629121628762382E-2</c:v>
                </c:pt>
                <c:pt idx="298">
                  <c:v>2.6566478372710742E-2</c:v>
                </c:pt>
                <c:pt idx="299">
                  <c:v>2.5540166343104718E-2</c:v>
                </c:pt>
                <c:pt idx="300">
                  <c:v>2.4549202058490309E-2</c:v>
                </c:pt>
                <c:pt idx="301">
                  <c:v>2.359261407037181E-2</c:v>
                </c:pt>
                <c:pt idx="302">
                  <c:v>2.2669443719144412E-2</c:v>
                </c:pt>
                <c:pt idx="303">
                  <c:v>2.1778745823221417E-2</c:v>
                </c:pt>
                <c:pt idx="304">
                  <c:v>2.0919589303789812E-2</c:v>
                </c:pt>
                <c:pt idx="305">
                  <c:v>2.0091057747681846E-2</c:v>
                </c:pt>
                <c:pt idx="306">
                  <c:v>1.9292249910829715E-2</c:v>
                </c:pt>
                <c:pt idx="307">
                  <c:v>1.8522280164803128E-2</c:v>
                </c:pt>
                <c:pt idx="308">
                  <c:v>1.7780278888902237E-2</c:v>
                </c:pt>
                <c:pt idx="309">
                  <c:v>1.7065392810289959E-2</c:v>
                </c:pt>
                <c:pt idx="310">
                  <c:v>1.6376785294604422E-2</c:v>
                </c:pt>
                <c:pt idx="311">
                  <c:v>1.5713636589480127E-2</c:v>
                </c:pt>
                <c:pt idx="312">
                  <c:v>1.5075144023375718E-2</c:v>
                </c:pt>
                <c:pt idx="313">
                  <c:v>1.4460522162058259E-2</c:v>
                </c:pt>
                <c:pt idx="314">
                  <c:v>1.3869002925065814E-2</c:v>
                </c:pt>
                <c:pt idx="315">
                  <c:v>1.329983566440503E-2</c:v>
                </c:pt>
                <c:pt idx="316">
                  <c:v>1.2752287207710763E-2</c:v>
                </c:pt>
                <c:pt idx="317">
                  <c:v>1.2225641868022297E-2</c:v>
                </c:pt>
                <c:pt idx="318">
                  <c:v>1.1719201422289188E-2</c:v>
                </c:pt>
                <c:pt idx="319">
                  <c:v>1.1232285060642855E-2</c:v>
                </c:pt>
                <c:pt idx="320">
                  <c:v>1.0764229308427875E-2</c:v>
                </c:pt>
                <c:pt idx="321">
                  <c:v>1.0314387922906431E-2</c:v>
                </c:pt>
                <c:pt idx="322">
                  <c:v>9.8821317664985111E-3</c:v>
                </c:pt>
                <c:pt idx="323">
                  <c:v>9.4668486583395148E-3</c:v>
                </c:pt>
                <c:pt idx="324">
                  <c:v>9.067943205887068E-3</c:v>
                </c:pt>
                <c:pt idx="325">
                  <c:v>8.6848366182271011E-3</c:v>
                </c:pt>
                <c:pt idx="326">
                  <c:v>8.3169665026741144E-3</c:v>
                </c:pt>
                <c:pt idx="327">
                  <c:v>7.9637866461804915E-3</c:v>
                </c:pt>
                <c:pt idx="328">
                  <c:v>7.6247667830169862E-3</c:v>
                </c:pt>
                <c:pt idx="329">
                  <c:v>7.2993923501090043E-3</c:v>
                </c:pt>
                <c:pt idx="330">
                  <c:v>6.9871642313534509E-3</c:v>
                </c:pt>
                <c:pt idx="331">
                  <c:v>6.687598492174365E-3</c:v>
                </c:pt>
                <c:pt idx="332">
                  <c:v>6.4002261055123126E-3</c:v>
                </c:pt>
                <c:pt idx="333">
                  <c:v>6.1245926703798947E-3</c:v>
                </c:pt>
                <c:pt idx="334">
                  <c:v>5.8602581240545281E-3</c:v>
                </c:pt>
                <c:pt idx="335">
                  <c:v>5.6067964489199557E-3</c:v>
                </c:pt>
                <c:pt idx="336">
                  <c:v>5.3637953749094813E-3</c:v>
                </c:pt>
                <c:pt idx="337">
                  <c:v>5.1308560784475059E-3</c:v>
                </c:pt>
                <c:pt idx="338">
                  <c:v>4.9075928787305689E-3</c:v>
                </c:pt>
                <c:pt idx="339">
                  <c:v>4.6936329321359506E-3</c:v>
                </c:pt>
                <c:pt idx="340">
                  <c:v>4.4886159254941887E-3</c:v>
                </c:pt>
                <c:pt idx="341">
                  <c:v>4.2921937689121472E-3</c:v>
                </c:pt>
                <c:pt idx="342">
                  <c:v>4.1040302887849957E-3</c:v>
                </c:pt>
                <c:pt idx="343">
                  <c:v>3.9238009215896439E-3</c:v>
                </c:pt>
                <c:pt idx="344">
                  <c:v>3.751192409007341E-3</c:v>
                </c:pt>
                <c:pt idx="345">
                  <c:v>3.5859024948810994E-3</c:v>
                </c:pt>
                <c:pt idx="346">
                  <c:v>3.427639624472293E-3</c:v>
                </c:pt>
                <c:pt idx="347">
                  <c:v>3.2761226464424731E-3</c:v>
                </c:pt>
                <c:pt idx="348">
                  <c:v>3.1310805179486879E-3</c:v>
                </c:pt>
                <c:pt idx="349">
                  <c:v>2.9922520132058192E-3</c:v>
                </c:pt>
                <c:pt idx="350">
                  <c:v>2.8593854358352029E-3</c:v>
                </c:pt>
                <c:pt idx="351">
                  <c:v>2.7322383352873895E-3</c:v>
                </c:pt>
                <c:pt idx="352">
                  <c:v>2.6105772275962871E-3</c:v>
                </c:pt>
                <c:pt idx="353">
                  <c:v>2.4941773206933323E-3</c:v>
                </c:pt>
                <c:pt idx="354">
                  <c:v>2.3828222444834363E-3</c:v>
                </c:pt>
                <c:pt idx="355">
                  <c:v>2.2763037858587807E-3</c:v>
                </c:pt>
                <c:pt idx="356">
                  <c:v>2.1744216288024226E-3</c:v>
                </c:pt>
                <c:pt idx="357">
                  <c:v>2.0769830997114636E-3</c:v>
                </c:pt>
                <c:pt idx="358">
                  <c:v>1.9838029180478563E-3</c:v>
                </c:pt>
                <c:pt idx="359">
                  <c:v>1.8947029524055939E-3</c:v>
                </c:pt>
                <c:pt idx="360">
                  <c:v>1.8095119820641051E-3</c:v>
                </c:pt>
                <c:pt idx="361">
                  <c:v>1.7280654640807085E-3</c:v>
                </c:pt>
                <c:pt idx="362">
                  <c:v>1.6502053059587458E-3</c:v>
                </c:pt>
                <c:pt idx="363">
                  <c:v>1.5757796439132142E-3</c:v>
                </c:pt>
                <c:pt idx="364">
                  <c:v>1.5046426267417816E-3</c:v>
                </c:pt>
                <c:pt idx="365">
                  <c:v>1.4366542052965251E-3</c:v>
                </c:pt>
                <c:pt idx="366">
                  <c:v>1.3716799275397601E-3</c:v>
                </c:pt>
                <c:pt idx="367">
                  <c:v>1.3095907391567465E-3</c:v>
                </c:pt>
                <c:pt idx="368">
                  <c:v>1.2502627896880713E-3</c:v>
                </c:pt>
                <c:pt idx="369">
                  <c:v>1.1935772441355075E-3</c:v>
                </c:pt>
                <c:pt idx="370">
                  <c:v>1.1394200999870505E-3</c:v>
                </c:pt>
                <c:pt idx="371">
                  <c:v>1.08768200959933E-3</c:v>
                </c:pt>
                <c:pt idx="372">
                  <c:v>1.0382581078689772E-3</c:v>
                </c:pt>
                <c:pt idx="373">
                  <c:v>9.9104784511853884E-4</c:v>
                </c:pt>
                <c:pt idx="374">
                  <c:v>9.4595482511720865E-4</c:v>
                </c:pt>
                <c:pt idx="375">
                  <c:v>9.0288664815193402E-4</c:v>
                </c:pt>
                <c:pt idx="376">
                  <c:v>8.6175475906031542E-4</c:v>
                </c:pt>
                <c:pt idx="377">
                  <c:v>8.2247430013312041E-4</c:v>
                </c:pt>
                <c:pt idx="378">
                  <c:v>7.8496396879120661E-4</c:v>
                </c:pt>
                <c:pt idx="379">
                  <c:v>7.4914587993893367E-4</c:v>
                </c:pt>
                <c:pt idx="380">
                  <c:v>7.1494543289407294E-4</c:v>
                </c:pt>
                <c:pt idx="381">
                  <c:v>6.8229118279239669E-4</c:v>
                </c:pt>
                <c:pt idx="382">
                  <c:v>6.5111471636378291E-4</c:v>
                </c:pt>
                <c:pt idx="383">
                  <c:v>6.213505319756634E-4</c:v>
                </c:pt>
                <c:pt idx="384">
                  <c:v>5.929359238388682E-4</c:v>
                </c:pt>
                <c:pt idx="385">
                  <c:v>5.6581087027064302E-4</c:v>
                </c:pt>
                <c:pt idx="386">
                  <c:v>5.3991792590937435E-4</c:v>
                </c:pt>
                <c:pt idx="387">
                  <c:v>5.1520211777580471E-4</c:v>
                </c:pt>
                <c:pt idx="388">
                  <c:v>4.9161084507578167E-4</c:v>
                </c:pt>
                <c:pt idx="389">
                  <c:v>4.6909378264031222E-4</c:v>
                </c:pt>
                <c:pt idx="390">
                  <c:v>4.4760278789924564E-4</c:v>
                </c:pt>
                <c:pt idx="391">
                  <c:v>4.2709181128617815E-4</c:v>
                </c:pt>
                <c:pt idx="392">
                  <c:v>4.0751680997295548E-4</c:v>
                </c:pt>
                <c:pt idx="393">
                  <c:v>3.8883566483362411E-4</c:v>
                </c:pt>
                <c:pt idx="394">
                  <c:v>3.7100810053897773E-4</c:v>
                </c:pt>
                <c:pt idx="395">
                  <c:v>3.5399560868433873E-4</c:v>
                </c:pt>
                <c:pt idx="396">
                  <c:v>3.3776137385484011E-4</c:v>
                </c:pt>
                <c:pt idx="397">
                  <c:v>3.2227020253411837E-4</c:v>
                </c:pt>
                <c:pt idx="398">
                  <c:v>3.074884547640911E-4</c:v>
                </c:pt>
                <c:pt idx="399">
                  <c:v>2.9338397846534058E-4</c:v>
                </c:pt>
                <c:pt idx="400">
                  <c:v>2.7992604632944842E-4</c:v>
                </c:pt>
                <c:pt idx="401">
                  <c:v>2.6708529519659495E-4</c:v>
                </c:pt>
                <c:pt idx="402">
                  <c:v>2.5483366783366379E-4</c:v>
                </c:pt>
                <c:pt idx="403">
                  <c:v>2.4314435703008303E-4</c:v>
                </c:pt>
                <c:pt idx="404">
                  <c:v>2.319917519306425E-4</c:v>
                </c:pt>
                <c:pt idx="405">
                  <c:v>2.2135138652655618E-4</c:v>
                </c:pt>
                <c:pt idx="406">
                  <c:v>2.1119989022803796E-4</c:v>
                </c:pt>
                <c:pt idx="407">
                  <c:v>2.0151494044373157E-4</c:v>
                </c:pt>
                <c:pt idx="408">
                  <c:v>1.9227521709432231E-4</c:v>
                </c:pt>
                <c:pt idx="409">
                  <c:v>1.8346035898971161E-4</c:v>
                </c:pt>
                <c:pt idx="410">
                  <c:v>1.7505092200112145E-4</c:v>
                </c:pt>
                <c:pt idx="411">
                  <c:v>1.6702833896150218E-4</c:v>
                </c:pt>
                <c:pt idx="412">
                  <c:v>1.5937488122958591E-4</c:v>
                </c:pt>
                <c:pt idx="413">
                  <c:v>1.520736218548764E-4</c:v>
                </c:pt>
                <c:pt idx="414">
                  <c:v>1.4510840028279852E-4</c:v>
                </c:pt>
                <c:pt idx="415">
                  <c:v>1.3846378854112334E-4</c:v>
                </c:pt>
                <c:pt idx="416">
                  <c:v>1.3212505885065558E-4</c:v>
                </c:pt>
                <c:pt idx="417">
                  <c:v>1.2607815260500625E-4</c:v>
                </c:pt>
                <c:pt idx="418">
                  <c:v>1.2030965066606156E-4</c:v>
                </c:pt>
                <c:pt idx="419">
                  <c:v>1.1480674492358275E-4</c:v>
                </c:pt>
                <c:pt idx="420">
                  <c:v>1.0955721106899969E-4</c:v>
                </c:pt>
                <c:pt idx="421">
                  <c:v>1.0454938253526305E-4</c:v>
                </c:pt>
                <c:pt idx="422">
                  <c:v>9.9772125556210183E-5</c:v>
                </c:pt>
                <c:pt idx="423">
                  <c:v>9.5214815300536434E-5</c:v>
                </c:pt>
                <c:pt idx="424">
                  <c:v>9.0867313037044903E-5</c:v>
                </c:pt>
                <c:pt idx="425">
                  <c:v>8.6719944289374837E-5</c:v>
                </c:pt>
                <c:pt idx="426">
                  <c:v>8.2763477939921777E-5</c:v>
                </c:pt>
                <c:pt idx="427">
                  <c:v>7.8989106244107139E-5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0800"/>
        <c:axId val="156509312"/>
      </c:areaChart>
      <c:lineChart>
        <c:grouping val="standard"/>
        <c:varyColors val="0"/>
        <c:ser>
          <c:idx val="0"/>
          <c:order val="1"/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</c:errBars>
          <c:cat>
            <c:numRef>
              <c:f>'Data, Directional test chart'!$B$2:$B$450</c:f>
              <c:numCache>
                <c:formatCode>General</c:formatCode>
                <c:ptCount val="449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  <c:pt idx="428">
                  <c:v>21.139219999998318</c:v>
                </c:pt>
                <c:pt idx="429">
                  <c:v>21.223439999998273</c:v>
                </c:pt>
                <c:pt idx="430">
                  <c:v>21.307659999998233</c:v>
                </c:pt>
                <c:pt idx="431">
                  <c:v>21.391879999998192</c:v>
                </c:pt>
                <c:pt idx="432">
                  <c:v>21.476099999998148</c:v>
                </c:pt>
                <c:pt idx="433">
                  <c:v>21.560319999998107</c:v>
                </c:pt>
                <c:pt idx="434">
                  <c:v>21.644539999998063</c:v>
                </c:pt>
                <c:pt idx="435">
                  <c:v>21.728759999998022</c:v>
                </c:pt>
                <c:pt idx="436">
                  <c:v>21.812979999997982</c:v>
                </c:pt>
                <c:pt idx="437">
                  <c:v>21.897199999997937</c:v>
                </c:pt>
                <c:pt idx="438">
                  <c:v>21.981419999997893</c:v>
                </c:pt>
                <c:pt idx="439">
                  <c:v>22.065639999997856</c:v>
                </c:pt>
                <c:pt idx="440">
                  <c:v>22.149859999997812</c:v>
                </c:pt>
                <c:pt idx="441">
                  <c:v>22.234079999997771</c:v>
                </c:pt>
                <c:pt idx="442">
                  <c:v>22.318299999997727</c:v>
                </c:pt>
                <c:pt idx="443">
                  <c:v>22.402519999997683</c:v>
                </c:pt>
                <c:pt idx="444">
                  <c:v>22.486739999997646</c:v>
                </c:pt>
                <c:pt idx="445">
                  <c:v>22.570959999997601</c:v>
                </c:pt>
                <c:pt idx="446">
                  <c:v>22.655179999997557</c:v>
                </c:pt>
                <c:pt idx="447">
                  <c:v>22.739399999997516</c:v>
                </c:pt>
                <c:pt idx="448">
                  <c:v>22.823619999997476</c:v>
                </c:pt>
              </c:numCache>
            </c:numRef>
          </c:cat>
          <c:val>
            <c:numRef>
              <c:f>'Data, Directional test chart'!$D$2:$D$429</c:f>
              <c:numCache>
                <c:formatCode>General</c:formatCode>
                <c:ptCount val="428"/>
                <c:pt idx="77" formatCode="0.0%">
                  <c:v>5.808721524735698E-2</c:v>
                </c:pt>
                <c:pt idx="127" formatCode="0.0%">
                  <c:v>0.23604564912670095</c:v>
                </c:pt>
                <c:pt idx="177" formatCode="0.0%">
                  <c:v>0.39398858571143264</c:v>
                </c:pt>
                <c:pt idx="227" formatCode="0.0%">
                  <c:v>0.23604564912670095</c:v>
                </c:pt>
                <c:pt idx="277" formatCode="0.0%">
                  <c:v>5.808721524735698E-2</c:v>
                </c:pt>
              </c:numCache>
            </c:numRef>
          </c:val>
          <c:smooth val="0"/>
        </c:ser>
        <c:ser>
          <c:idx val="3"/>
          <c:order val="3"/>
          <c:tx>
            <c:v>Alternative Mean</c:v>
          </c:tx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28575">
                <a:prstDash val="dash"/>
              </a:ln>
            </c:spPr>
          </c:errBars>
          <c:cat>
            <c:numRef>
              <c:f>'Data, Directional test chart'!$B$2:$B$450</c:f>
              <c:numCache>
                <c:formatCode>General</c:formatCode>
                <c:ptCount val="449"/>
                <c:pt idx="0">
                  <c:v>-14.906940000000001</c:v>
                </c:pt>
                <c:pt idx="1">
                  <c:v>-14.82272</c:v>
                </c:pt>
                <c:pt idx="2">
                  <c:v>-14.738500000000002</c:v>
                </c:pt>
                <c:pt idx="3">
                  <c:v>-14.654280000000002</c:v>
                </c:pt>
                <c:pt idx="4">
                  <c:v>-14.570060000000002</c:v>
                </c:pt>
                <c:pt idx="5">
                  <c:v>-14.485840000000001</c:v>
                </c:pt>
                <c:pt idx="6">
                  <c:v>-14.401620000000001</c:v>
                </c:pt>
                <c:pt idx="7">
                  <c:v>-14.317400000000001</c:v>
                </c:pt>
                <c:pt idx="8">
                  <c:v>-14.233180000000001</c:v>
                </c:pt>
                <c:pt idx="9">
                  <c:v>-14.148960000000001</c:v>
                </c:pt>
                <c:pt idx="10">
                  <c:v>-14.06474</c:v>
                </c:pt>
                <c:pt idx="11">
                  <c:v>-13.98052</c:v>
                </c:pt>
                <c:pt idx="12">
                  <c:v>-13.8963</c:v>
                </c:pt>
                <c:pt idx="13">
                  <c:v>-13.81208</c:v>
                </c:pt>
                <c:pt idx="14">
                  <c:v>-13.72786</c:v>
                </c:pt>
                <c:pt idx="15">
                  <c:v>-13.643640000000001</c:v>
                </c:pt>
                <c:pt idx="16">
                  <c:v>-13.559420000000001</c:v>
                </c:pt>
                <c:pt idx="17">
                  <c:v>-13.475200000000001</c:v>
                </c:pt>
                <c:pt idx="18">
                  <c:v>-13.390980000000001</c:v>
                </c:pt>
                <c:pt idx="19">
                  <c:v>-13.306760000000002</c:v>
                </c:pt>
                <c:pt idx="20">
                  <c:v>-13.222540000000002</c:v>
                </c:pt>
                <c:pt idx="21">
                  <c:v>-13.138320000000002</c:v>
                </c:pt>
                <c:pt idx="22">
                  <c:v>-13.054100000000002</c:v>
                </c:pt>
                <c:pt idx="23">
                  <c:v>-12.969880000000002</c:v>
                </c:pt>
                <c:pt idx="24">
                  <c:v>-12.885660000000001</c:v>
                </c:pt>
                <c:pt idx="25">
                  <c:v>-12.801440000000001</c:v>
                </c:pt>
                <c:pt idx="26">
                  <c:v>-12.717220000000001</c:v>
                </c:pt>
                <c:pt idx="27">
                  <c:v>-12.633000000000001</c:v>
                </c:pt>
                <c:pt idx="28">
                  <c:v>-12.548780000000001</c:v>
                </c:pt>
                <c:pt idx="29">
                  <c:v>-12.464560000000001</c:v>
                </c:pt>
                <c:pt idx="30">
                  <c:v>-12.38034</c:v>
                </c:pt>
                <c:pt idx="31">
                  <c:v>-12.29612</c:v>
                </c:pt>
                <c:pt idx="32">
                  <c:v>-12.2119</c:v>
                </c:pt>
                <c:pt idx="33">
                  <c:v>-12.12768</c:v>
                </c:pt>
                <c:pt idx="34">
                  <c:v>-12.04346</c:v>
                </c:pt>
                <c:pt idx="35">
                  <c:v>-11.959239999999999</c:v>
                </c:pt>
                <c:pt idx="36">
                  <c:v>-11.875020000000001</c:v>
                </c:pt>
                <c:pt idx="37">
                  <c:v>-11.790800000000001</c:v>
                </c:pt>
                <c:pt idx="38">
                  <c:v>-11.706580000000001</c:v>
                </c:pt>
                <c:pt idx="39">
                  <c:v>-11.62236</c:v>
                </c:pt>
                <c:pt idx="40">
                  <c:v>-11.538140000000002</c:v>
                </c:pt>
                <c:pt idx="41">
                  <c:v>-11.453920000000002</c:v>
                </c:pt>
                <c:pt idx="42">
                  <c:v>-11.369700000000002</c:v>
                </c:pt>
                <c:pt idx="43">
                  <c:v>-11.285480000000002</c:v>
                </c:pt>
                <c:pt idx="44">
                  <c:v>-11.201260000000001</c:v>
                </c:pt>
                <c:pt idx="45">
                  <c:v>-11.117040000000001</c:v>
                </c:pt>
                <c:pt idx="46">
                  <c:v>-11.032820000000001</c:v>
                </c:pt>
                <c:pt idx="47">
                  <c:v>-10.948600000000001</c:v>
                </c:pt>
                <c:pt idx="48">
                  <c:v>-10.864380000000001</c:v>
                </c:pt>
                <c:pt idx="49">
                  <c:v>-10.78016</c:v>
                </c:pt>
                <c:pt idx="50">
                  <c:v>-10.69594</c:v>
                </c:pt>
                <c:pt idx="51">
                  <c:v>-10.61172</c:v>
                </c:pt>
                <c:pt idx="52">
                  <c:v>-10.5275</c:v>
                </c:pt>
                <c:pt idx="53">
                  <c:v>-10.443280000000001</c:v>
                </c:pt>
                <c:pt idx="54">
                  <c:v>-10.359060000000001</c:v>
                </c:pt>
                <c:pt idx="55">
                  <c:v>-10.274840000000001</c:v>
                </c:pt>
                <c:pt idx="56">
                  <c:v>-10.190620000000001</c:v>
                </c:pt>
                <c:pt idx="57">
                  <c:v>-10.106400000000001</c:v>
                </c:pt>
                <c:pt idx="58">
                  <c:v>-10.022180000000001</c:v>
                </c:pt>
                <c:pt idx="59">
                  <c:v>-9.9379600000000003</c:v>
                </c:pt>
                <c:pt idx="60">
                  <c:v>-9.8537400000000002</c:v>
                </c:pt>
                <c:pt idx="61">
                  <c:v>-9.76952</c:v>
                </c:pt>
                <c:pt idx="62">
                  <c:v>-9.6852999999999998</c:v>
                </c:pt>
                <c:pt idx="63">
                  <c:v>-9.6010799999999996</c:v>
                </c:pt>
                <c:pt idx="64">
                  <c:v>-9.5168599999999994</c:v>
                </c:pt>
                <c:pt idx="65">
                  <c:v>-9.432640000000001</c:v>
                </c:pt>
                <c:pt idx="66">
                  <c:v>-9.3484200000000008</c:v>
                </c:pt>
                <c:pt idx="67">
                  <c:v>-9.2642000000000007</c:v>
                </c:pt>
                <c:pt idx="68">
                  <c:v>-9.1799800000000005</c:v>
                </c:pt>
                <c:pt idx="69">
                  <c:v>-9.0957600000000021</c:v>
                </c:pt>
                <c:pt idx="70">
                  <c:v>-9.0115400000000019</c:v>
                </c:pt>
                <c:pt idx="71">
                  <c:v>-8.9273200000000017</c:v>
                </c:pt>
                <c:pt idx="72">
                  <c:v>-8.8431000000000015</c:v>
                </c:pt>
                <c:pt idx="73">
                  <c:v>-8.7588800000000013</c:v>
                </c:pt>
                <c:pt idx="74">
                  <c:v>-8.6746600000000011</c:v>
                </c:pt>
                <c:pt idx="75">
                  <c:v>-8.590440000000001</c:v>
                </c:pt>
                <c:pt idx="76">
                  <c:v>-8.5062200000000008</c:v>
                </c:pt>
                <c:pt idx="77">
                  <c:v>-8.4220000000000006</c:v>
                </c:pt>
                <c:pt idx="78">
                  <c:v>-8.3377800000000004</c:v>
                </c:pt>
                <c:pt idx="79">
                  <c:v>-8.2535600000000002</c:v>
                </c:pt>
                <c:pt idx="80">
                  <c:v>-8.16934</c:v>
                </c:pt>
                <c:pt idx="81">
                  <c:v>-8.0851199999999999</c:v>
                </c:pt>
                <c:pt idx="82">
                  <c:v>-8.0008999999999997</c:v>
                </c:pt>
                <c:pt idx="83">
                  <c:v>-7.9166800000000004</c:v>
                </c:pt>
                <c:pt idx="84">
                  <c:v>-7.8324600000000011</c:v>
                </c:pt>
                <c:pt idx="85">
                  <c:v>-7.7482400000000009</c:v>
                </c:pt>
                <c:pt idx="86">
                  <c:v>-7.6640200000000007</c:v>
                </c:pt>
                <c:pt idx="87">
                  <c:v>-7.5798000000000005</c:v>
                </c:pt>
                <c:pt idx="88">
                  <c:v>-7.4955800000000004</c:v>
                </c:pt>
                <c:pt idx="89">
                  <c:v>-7.4113600000000002</c:v>
                </c:pt>
                <c:pt idx="90">
                  <c:v>-7.3271400000000009</c:v>
                </c:pt>
                <c:pt idx="91">
                  <c:v>-7.2429200000000007</c:v>
                </c:pt>
                <c:pt idx="92">
                  <c:v>-7.1587000000000005</c:v>
                </c:pt>
                <c:pt idx="93">
                  <c:v>-7.0744800000000003</c:v>
                </c:pt>
                <c:pt idx="94">
                  <c:v>-6.9902600000000001</c:v>
                </c:pt>
                <c:pt idx="95">
                  <c:v>-6.90604</c:v>
                </c:pt>
                <c:pt idx="96">
                  <c:v>-6.8218200000000007</c:v>
                </c:pt>
                <c:pt idx="97">
                  <c:v>-6.7376000000000005</c:v>
                </c:pt>
                <c:pt idx="98">
                  <c:v>-6.6533800000000012</c:v>
                </c:pt>
                <c:pt idx="99">
                  <c:v>-6.569160000000001</c:v>
                </c:pt>
                <c:pt idx="100">
                  <c:v>-6.4849400000000008</c:v>
                </c:pt>
                <c:pt idx="101">
                  <c:v>-6.4007200000000006</c:v>
                </c:pt>
                <c:pt idx="102">
                  <c:v>-6.3165000000000004</c:v>
                </c:pt>
                <c:pt idx="103">
                  <c:v>-6.2322800000000003</c:v>
                </c:pt>
                <c:pt idx="104">
                  <c:v>-6.1480600000000001</c:v>
                </c:pt>
                <c:pt idx="105">
                  <c:v>-6.0638399999999999</c:v>
                </c:pt>
                <c:pt idx="106">
                  <c:v>-5.9796199999999997</c:v>
                </c:pt>
                <c:pt idx="107">
                  <c:v>-5.8954000000000004</c:v>
                </c:pt>
                <c:pt idx="108">
                  <c:v>-5.8111800000000002</c:v>
                </c:pt>
                <c:pt idx="109">
                  <c:v>-5.7269600000000009</c:v>
                </c:pt>
                <c:pt idx="110">
                  <c:v>-5.6427400000000008</c:v>
                </c:pt>
                <c:pt idx="111">
                  <c:v>-5.5585200000000006</c:v>
                </c:pt>
                <c:pt idx="112">
                  <c:v>-5.4743000000000004</c:v>
                </c:pt>
                <c:pt idx="113">
                  <c:v>-5.3900800000000002</c:v>
                </c:pt>
                <c:pt idx="114">
                  <c:v>-5.30586</c:v>
                </c:pt>
                <c:pt idx="115">
                  <c:v>-5.2216400000000007</c:v>
                </c:pt>
                <c:pt idx="116">
                  <c:v>-5.1374200000000005</c:v>
                </c:pt>
                <c:pt idx="117">
                  <c:v>-5.0532000000000004</c:v>
                </c:pt>
                <c:pt idx="118">
                  <c:v>-4.9689800000000002</c:v>
                </c:pt>
                <c:pt idx="119">
                  <c:v>-4.88476</c:v>
                </c:pt>
                <c:pt idx="120">
                  <c:v>-4.8005399999999998</c:v>
                </c:pt>
                <c:pt idx="121">
                  <c:v>-4.7163200000000005</c:v>
                </c:pt>
                <c:pt idx="122">
                  <c:v>-4.6321000000000003</c:v>
                </c:pt>
                <c:pt idx="123">
                  <c:v>-4.547880000000001</c:v>
                </c:pt>
                <c:pt idx="124">
                  <c:v>-4.4636600000000008</c:v>
                </c:pt>
                <c:pt idx="125">
                  <c:v>-4.3794400000000007</c:v>
                </c:pt>
                <c:pt idx="126">
                  <c:v>-4.2952200000000005</c:v>
                </c:pt>
                <c:pt idx="127">
                  <c:v>-4.2110000000000003</c:v>
                </c:pt>
                <c:pt idx="128">
                  <c:v>-4.1267800000000001</c:v>
                </c:pt>
                <c:pt idx="129">
                  <c:v>-4.0425599999999999</c:v>
                </c:pt>
                <c:pt idx="130">
                  <c:v>-3.9583400000000002</c:v>
                </c:pt>
                <c:pt idx="131">
                  <c:v>-3.8741200000000005</c:v>
                </c:pt>
                <c:pt idx="132">
                  <c:v>-3.7899000000000003</c:v>
                </c:pt>
                <c:pt idx="133">
                  <c:v>-3.7056800000000001</c:v>
                </c:pt>
                <c:pt idx="134">
                  <c:v>-3.6214600000000003</c:v>
                </c:pt>
                <c:pt idx="135">
                  <c:v>-3.5372400000000002</c:v>
                </c:pt>
                <c:pt idx="136">
                  <c:v>-3.45302</c:v>
                </c:pt>
                <c:pt idx="137">
                  <c:v>-3.3688000000000002</c:v>
                </c:pt>
                <c:pt idx="138">
                  <c:v>-3.2845800000000005</c:v>
                </c:pt>
                <c:pt idx="139">
                  <c:v>-3.2003600000000003</c:v>
                </c:pt>
                <c:pt idx="140">
                  <c:v>-3.1161400000000001</c:v>
                </c:pt>
                <c:pt idx="141">
                  <c:v>-3.0319199999999999</c:v>
                </c:pt>
                <c:pt idx="142">
                  <c:v>-2.9477000000000002</c:v>
                </c:pt>
                <c:pt idx="143">
                  <c:v>-2.8634800000000005</c:v>
                </c:pt>
                <c:pt idx="144">
                  <c:v>-2.7792600000000003</c:v>
                </c:pt>
                <c:pt idx="145">
                  <c:v>-2.6950400000000001</c:v>
                </c:pt>
                <c:pt idx="146">
                  <c:v>-2.6108200000000004</c:v>
                </c:pt>
                <c:pt idx="147">
                  <c:v>-2.5266000000000002</c:v>
                </c:pt>
                <c:pt idx="148">
                  <c:v>-2.44238</c:v>
                </c:pt>
                <c:pt idx="149">
                  <c:v>-2.3581600000000003</c:v>
                </c:pt>
                <c:pt idx="150">
                  <c:v>-2.2739400000000005</c:v>
                </c:pt>
                <c:pt idx="151">
                  <c:v>-2.1897200000000003</c:v>
                </c:pt>
                <c:pt idx="152">
                  <c:v>-2.1055000000000001</c:v>
                </c:pt>
                <c:pt idx="153">
                  <c:v>-2.02128</c:v>
                </c:pt>
                <c:pt idx="154">
                  <c:v>-1.9370600000000002</c:v>
                </c:pt>
                <c:pt idx="155">
                  <c:v>-1.85284</c:v>
                </c:pt>
                <c:pt idx="156">
                  <c:v>-1.7686200000000001</c:v>
                </c:pt>
                <c:pt idx="157">
                  <c:v>-1.6844000000000001</c:v>
                </c:pt>
                <c:pt idx="158">
                  <c:v>-1.6001800000000002</c:v>
                </c:pt>
                <c:pt idx="159">
                  <c:v>-1.51596</c:v>
                </c:pt>
                <c:pt idx="160">
                  <c:v>-1.4317400000000002</c:v>
                </c:pt>
                <c:pt idx="161">
                  <c:v>-1.3475200000000001</c:v>
                </c:pt>
                <c:pt idx="162">
                  <c:v>-1.2633000000000001</c:v>
                </c:pt>
                <c:pt idx="163">
                  <c:v>-1.1790800000000001</c:v>
                </c:pt>
                <c:pt idx="164">
                  <c:v>-1.0948600000000002</c:v>
                </c:pt>
                <c:pt idx="165">
                  <c:v>-1.01064</c:v>
                </c:pt>
                <c:pt idx="166">
                  <c:v>-0.92642000000000002</c:v>
                </c:pt>
                <c:pt idx="167">
                  <c:v>-0.84220000000000006</c:v>
                </c:pt>
                <c:pt idx="168">
                  <c:v>-0.75797999999999999</c:v>
                </c:pt>
                <c:pt idx="169">
                  <c:v>-0.67376000000000003</c:v>
                </c:pt>
                <c:pt idx="170">
                  <c:v>-0.58954000000000006</c:v>
                </c:pt>
                <c:pt idx="171">
                  <c:v>-0.50531999999999999</c:v>
                </c:pt>
                <c:pt idx="172">
                  <c:v>-0.42110000000000003</c:v>
                </c:pt>
                <c:pt idx="173">
                  <c:v>-0.33688000000000046</c:v>
                </c:pt>
                <c:pt idx="174">
                  <c:v>-0.25266000000000044</c:v>
                </c:pt>
                <c:pt idx="175">
                  <c:v>-0.16844000000000001</c:v>
                </c:pt>
                <c:pt idx="176">
                  <c:v>-8.4220000000000003E-2</c:v>
                </c:pt>
                <c:pt idx="177">
                  <c:v>0</c:v>
                </c:pt>
                <c:pt idx="178">
                  <c:v>8.4220000000000003E-2</c:v>
                </c:pt>
                <c:pt idx="179">
                  <c:v>0.16844000000000001</c:v>
                </c:pt>
                <c:pt idx="180">
                  <c:v>0.25266000000000044</c:v>
                </c:pt>
                <c:pt idx="181">
                  <c:v>0.33688000000000046</c:v>
                </c:pt>
                <c:pt idx="182">
                  <c:v>0.42110000000000003</c:v>
                </c:pt>
                <c:pt idx="183">
                  <c:v>0.50531999999999999</c:v>
                </c:pt>
                <c:pt idx="184">
                  <c:v>0.58954000000000006</c:v>
                </c:pt>
                <c:pt idx="185">
                  <c:v>0.67376000000000003</c:v>
                </c:pt>
                <c:pt idx="186">
                  <c:v>0.75797999999999999</c:v>
                </c:pt>
                <c:pt idx="187">
                  <c:v>0.84220000000000006</c:v>
                </c:pt>
                <c:pt idx="188">
                  <c:v>0.92642000000000002</c:v>
                </c:pt>
                <c:pt idx="189">
                  <c:v>1.01064</c:v>
                </c:pt>
                <c:pt idx="190">
                  <c:v>1.0948600000000002</c:v>
                </c:pt>
                <c:pt idx="191">
                  <c:v>1.1790800000000001</c:v>
                </c:pt>
                <c:pt idx="192">
                  <c:v>1.2633000000000001</c:v>
                </c:pt>
                <c:pt idx="193">
                  <c:v>1.3475200000000001</c:v>
                </c:pt>
                <c:pt idx="194">
                  <c:v>1.4317400000000002</c:v>
                </c:pt>
                <c:pt idx="195">
                  <c:v>1.51596</c:v>
                </c:pt>
                <c:pt idx="196">
                  <c:v>1.6001800000000002</c:v>
                </c:pt>
                <c:pt idx="197">
                  <c:v>1.6844000000000001</c:v>
                </c:pt>
                <c:pt idx="198">
                  <c:v>1.7686200000000001</c:v>
                </c:pt>
                <c:pt idx="199">
                  <c:v>1.85284</c:v>
                </c:pt>
                <c:pt idx="200">
                  <c:v>1.9370600000000002</c:v>
                </c:pt>
                <c:pt idx="201">
                  <c:v>2.02128</c:v>
                </c:pt>
                <c:pt idx="202">
                  <c:v>2.1055000000000001</c:v>
                </c:pt>
                <c:pt idx="203">
                  <c:v>2.1897200000000003</c:v>
                </c:pt>
                <c:pt idx="204">
                  <c:v>2.2739400000000005</c:v>
                </c:pt>
                <c:pt idx="205">
                  <c:v>2.3581600000000003</c:v>
                </c:pt>
                <c:pt idx="206">
                  <c:v>2.44238</c:v>
                </c:pt>
                <c:pt idx="207">
                  <c:v>2.5266000000000002</c:v>
                </c:pt>
                <c:pt idx="208">
                  <c:v>2.6108200000000004</c:v>
                </c:pt>
                <c:pt idx="209">
                  <c:v>2.6950400000000001</c:v>
                </c:pt>
                <c:pt idx="210">
                  <c:v>2.7792600000000003</c:v>
                </c:pt>
                <c:pt idx="211">
                  <c:v>2.8634800000000005</c:v>
                </c:pt>
                <c:pt idx="212">
                  <c:v>2.9477000000000002</c:v>
                </c:pt>
                <c:pt idx="213">
                  <c:v>3.0319199999999999</c:v>
                </c:pt>
                <c:pt idx="214">
                  <c:v>3.1161400000000001</c:v>
                </c:pt>
                <c:pt idx="215">
                  <c:v>3.2003600000000003</c:v>
                </c:pt>
                <c:pt idx="216">
                  <c:v>3.2845800000000005</c:v>
                </c:pt>
                <c:pt idx="217">
                  <c:v>3.3688000000000002</c:v>
                </c:pt>
                <c:pt idx="218">
                  <c:v>3.45302</c:v>
                </c:pt>
                <c:pt idx="219">
                  <c:v>3.5372400000000002</c:v>
                </c:pt>
                <c:pt idx="220">
                  <c:v>3.6214600000000003</c:v>
                </c:pt>
                <c:pt idx="221">
                  <c:v>3.7056800000000001</c:v>
                </c:pt>
                <c:pt idx="222">
                  <c:v>3.7899000000000003</c:v>
                </c:pt>
                <c:pt idx="223">
                  <c:v>3.8741200000000005</c:v>
                </c:pt>
                <c:pt idx="224">
                  <c:v>3.9583400000000002</c:v>
                </c:pt>
                <c:pt idx="225">
                  <c:v>4.0425599999999999</c:v>
                </c:pt>
                <c:pt idx="226">
                  <c:v>4.1267800000000001</c:v>
                </c:pt>
                <c:pt idx="227">
                  <c:v>4.2110000000000003</c:v>
                </c:pt>
                <c:pt idx="228">
                  <c:v>4.2952200000000005</c:v>
                </c:pt>
                <c:pt idx="229">
                  <c:v>4.3794400000000007</c:v>
                </c:pt>
                <c:pt idx="230">
                  <c:v>4.4636600000000008</c:v>
                </c:pt>
                <c:pt idx="231">
                  <c:v>4.547880000000001</c:v>
                </c:pt>
                <c:pt idx="232">
                  <c:v>4.6321000000000003</c:v>
                </c:pt>
                <c:pt idx="233">
                  <c:v>4.7163200000000005</c:v>
                </c:pt>
                <c:pt idx="234">
                  <c:v>4.8005399999999998</c:v>
                </c:pt>
                <c:pt idx="235">
                  <c:v>4.88476</c:v>
                </c:pt>
                <c:pt idx="236">
                  <c:v>4.9689800000000002</c:v>
                </c:pt>
                <c:pt idx="237">
                  <c:v>5.0532000000000004</c:v>
                </c:pt>
                <c:pt idx="238">
                  <c:v>5.1374200000000005</c:v>
                </c:pt>
                <c:pt idx="239">
                  <c:v>5.2216400000000007</c:v>
                </c:pt>
                <c:pt idx="240">
                  <c:v>5.30586</c:v>
                </c:pt>
                <c:pt idx="241">
                  <c:v>5.3900800000000002</c:v>
                </c:pt>
                <c:pt idx="242">
                  <c:v>5.4743000000000004</c:v>
                </c:pt>
                <c:pt idx="243">
                  <c:v>5.5585200000000006</c:v>
                </c:pt>
                <c:pt idx="244">
                  <c:v>5.6427400000000008</c:v>
                </c:pt>
                <c:pt idx="245">
                  <c:v>5.7269600000000009</c:v>
                </c:pt>
                <c:pt idx="246">
                  <c:v>5.8111800000000002</c:v>
                </c:pt>
                <c:pt idx="247">
                  <c:v>5.8954000000000004</c:v>
                </c:pt>
                <c:pt idx="248">
                  <c:v>5.9796199999999997</c:v>
                </c:pt>
                <c:pt idx="249">
                  <c:v>6.0638399999999999</c:v>
                </c:pt>
                <c:pt idx="250">
                  <c:v>6.1480600000000001</c:v>
                </c:pt>
                <c:pt idx="251">
                  <c:v>6.2322800000000003</c:v>
                </c:pt>
                <c:pt idx="252">
                  <c:v>6.3165000000000004</c:v>
                </c:pt>
                <c:pt idx="253">
                  <c:v>6.4007200000000006</c:v>
                </c:pt>
                <c:pt idx="254">
                  <c:v>6.4849400000000008</c:v>
                </c:pt>
                <c:pt idx="255">
                  <c:v>6.569160000000001</c:v>
                </c:pt>
                <c:pt idx="256">
                  <c:v>6.6533800000000012</c:v>
                </c:pt>
                <c:pt idx="257">
                  <c:v>6.7376000000000005</c:v>
                </c:pt>
                <c:pt idx="258">
                  <c:v>6.8218200000000007</c:v>
                </c:pt>
                <c:pt idx="259">
                  <c:v>6.90604</c:v>
                </c:pt>
                <c:pt idx="260">
                  <c:v>6.9902600000000001</c:v>
                </c:pt>
                <c:pt idx="261">
                  <c:v>7.0744800000000003</c:v>
                </c:pt>
                <c:pt idx="262">
                  <c:v>7.1587000000000005</c:v>
                </c:pt>
                <c:pt idx="263">
                  <c:v>7.2429200000000007</c:v>
                </c:pt>
                <c:pt idx="264">
                  <c:v>7.3271400000000009</c:v>
                </c:pt>
                <c:pt idx="265">
                  <c:v>7.4113600000000002</c:v>
                </c:pt>
                <c:pt idx="266">
                  <c:v>7.4955800000000004</c:v>
                </c:pt>
                <c:pt idx="267">
                  <c:v>7.5798000000000005</c:v>
                </c:pt>
                <c:pt idx="268">
                  <c:v>7.6640200000000007</c:v>
                </c:pt>
                <c:pt idx="269">
                  <c:v>7.7482400000000009</c:v>
                </c:pt>
                <c:pt idx="270">
                  <c:v>7.8324600000000011</c:v>
                </c:pt>
                <c:pt idx="271">
                  <c:v>7.9166800000000004</c:v>
                </c:pt>
                <c:pt idx="272">
                  <c:v>8.0008999999999997</c:v>
                </c:pt>
                <c:pt idx="273">
                  <c:v>8.0851199999999999</c:v>
                </c:pt>
                <c:pt idx="274">
                  <c:v>8.16934</c:v>
                </c:pt>
                <c:pt idx="275">
                  <c:v>8.2535600000000002</c:v>
                </c:pt>
                <c:pt idx="276">
                  <c:v>8.3377800000000004</c:v>
                </c:pt>
                <c:pt idx="277">
                  <c:v>8.4220000000000006</c:v>
                </c:pt>
                <c:pt idx="278">
                  <c:v>8.5062200000000008</c:v>
                </c:pt>
                <c:pt idx="279">
                  <c:v>8.590440000000001</c:v>
                </c:pt>
                <c:pt idx="280">
                  <c:v>8.6746600000000011</c:v>
                </c:pt>
                <c:pt idx="281">
                  <c:v>8.7588800000000013</c:v>
                </c:pt>
                <c:pt idx="282">
                  <c:v>8.8431000000000015</c:v>
                </c:pt>
                <c:pt idx="283">
                  <c:v>8.9273200000000017</c:v>
                </c:pt>
                <c:pt idx="284">
                  <c:v>9.0115400000000019</c:v>
                </c:pt>
                <c:pt idx="285">
                  <c:v>9.0957600000000021</c:v>
                </c:pt>
                <c:pt idx="286">
                  <c:v>9.1799800000000431</c:v>
                </c:pt>
                <c:pt idx="287">
                  <c:v>9.2642000000000007</c:v>
                </c:pt>
                <c:pt idx="288">
                  <c:v>9.3484200000000008</c:v>
                </c:pt>
                <c:pt idx="289">
                  <c:v>9.432640000000001</c:v>
                </c:pt>
                <c:pt idx="290">
                  <c:v>9.5168600000000421</c:v>
                </c:pt>
                <c:pt idx="291">
                  <c:v>9.6010799999999996</c:v>
                </c:pt>
                <c:pt idx="292">
                  <c:v>9.6852999999999998</c:v>
                </c:pt>
                <c:pt idx="293">
                  <c:v>9.76952</c:v>
                </c:pt>
                <c:pt idx="294">
                  <c:v>9.8537400000000428</c:v>
                </c:pt>
                <c:pt idx="295">
                  <c:v>9.9379600000000003</c:v>
                </c:pt>
                <c:pt idx="296">
                  <c:v>10.022180000000001</c:v>
                </c:pt>
                <c:pt idx="297">
                  <c:v>10.106400000000001</c:v>
                </c:pt>
                <c:pt idx="298">
                  <c:v>10.190620000000044</c:v>
                </c:pt>
                <c:pt idx="299">
                  <c:v>10.274840000000001</c:v>
                </c:pt>
                <c:pt idx="300">
                  <c:v>10.359060000000001</c:v>
                </c:pt>
                <c:pt idx="301">
                  <c:v>10.443280000000001</c:v>
                </c:pt>
                <c:pt idx="302">
                  <c:v>10.527500000000044</c:v>
                </c:pt>
                <c:pt idx="303">
                  <c:v>10.61172</c:v>
                </c:pt>
                <c:pt idx="304">
                  <c:v>10.69594</c:v>
                </c:pt>
                <c:pt idx="305">
                  <c:v>10.78016</c:v>
                </c:pt>
                <c:pt idx="306">
                  <c:v>10.864380000000041</c:v>
                </c:pt>
                <c:pt idx="307">
                  <c:v>10.948600000000001</c:v>
                </c:pt>
                <c:pt idx="308">
                  <c:v>11.032820000000001</c:v>
                </c:pt>
                <c:pt idx="309">
                  <c:v>11.117040000000042</c:v>
                </c:pt>
                <c:pt idx="310">
                  <c:v>11.201260000000042</c:v>
                </c:pt>
                <c:pt idx="311">
                  <c:v>11.285480000000042</c:v>
                </c:pt>
                <c:pt idx="312">
                  <c:v>11.369700000000002</c:v>
                </c:pt>
                <c:pt idx="313">
                  <c:v>11.453920000000043</c:v>
                </c:pt>
                <c:pt idx="314">
                  <c:v>11.538140000000043</c:v>
                </c:pt>
                <c:pt idx="315">
                  <c:v>11.622360000000043</c:v>
                </c:pt>
                <c:pt idx="316">
                  <c:v>11.706580000000001</c:v>
                </c:pt>
                <c:pt idx="317">
                  <c:v>11.790800000000043</c:v>
                </c:pt>
                <c:pt idx="318">
                  <c:v>11.875020000000044</c:v>
                </c:pt>
                <c:pt idx="319">
                  <c:v>11.959240000000044</c:v>
                </c:pt>
                <c:pt idx="320">
                  <c:v>12.04346</c:v>
                </c:pt>
                <c:pt idx="321">
                  <c:v>12.127680000000044</c:v>
                </c:pt>
                <c:pt idx="322">
                  <c:v>12.211900000000044</c:v>
                </c:pt>
                <c:pt idx="323">
                  <c:v>12.296120000000043</c:v>
                </c:pt>
                <c:pt idx="324">
                  <c:v>12.38034</c:v>
                </c:pt>
                <c:pt idx="325">
                  <c:v>12.464560000000043</c:v>
                </c:pt>
                <c:pt idx="326">
                  <c:v>12.548780000000043</c:v>
                </c:pt>
                <c:pt idx="327">
                  <c:v>12.633000000000044</c:v>
                </c:pt>
                <c:pt idx="328">
                  <c:v>12.717220000000042</c:v>
                </c:pt>
                <c:pt idx="329">
                  <c:v>12.801440000000042</c:v>
                </c:pt>
                <c:pt idx="330">
                  <c:v>12.885660000000042</c:v>
                </c:pt>
                <c:pt idx="331">
                  <c:v>12.969880000000042</c:v>
                </c:pt>
                <c:pt idx="332">
                  <c:v>13.054100000000043</c:v>
                </c:pt>
                <c:pt idx="333">
                  <c:v>13.138320000000043</c:v>
                </c:pt>
                <c:pt idx="334">
                  <c:v>13.222540000000043</c:v>
                </c:pt>
                <c:pt idx="335">
                  <c:v>13.306760000000043</c:v>
                </c:pt>
                <c:pt idx="336">
                  <c:v>13.390980000000043</c:v>
                </c:pt>
                <c:pt idx="337">
                  <c:v>13.475200000000044</c:v>
                </c:pt>
                <c:pt idx="338">
                  <c:v>13.559420000000044</c:v>
                </c:pt>
                <c:pt idx="339">
                  <c:v>13.643640000000042</c:v>
                </c:pt>
                <c:pt idx="340">
                  <c:v>13.727860000000042</c:v>
                </c:pt>
                <c:pt idx="341">
                  <c:v>13.812080000000043</c:v>
                </c:pt>
                <c:pt idx="342">
                  <c:v>13.896300000000043</c:v>
                </c:pt>
                <c:pt idx="343">
                  <c:v>13.980520000000043</c:v>
                </c:pt>
                <c:pt idx="344">
                  <c:v>14.064740000000043</c:v>
                </c:pt>
                <c:pt idx="345">
                  <c:v>14.148960000000043</c:v>
                </c:pt>
                <c:pt idx="346">
                  <c:v>14.233180000000043</c:v>
                </c:pt>
                <c:pt idx="347">
                  <c:v>14.317400000000044</c:v>
                </c:pt>
                <c:pt idx="348">
                  <c:v>14.401620000000044</c:v>
                </c:pt>
                <c:pt idx="349">
                  <c:v>14.485840000000044</c:v>
                </c:pt>
                <c:pt idx="350">
                  <c:v>14.570060000000044</c:v>
                </c:pt>
                <c:pt idx="351">
                  <c:v>14.654280000000044</c:v>
                </c:pt>
                <c:pt idx="352">
                  <c:v>14.738500000000045</c:v>
                </c:pt>
                <c:pt idx="353">
                  <c:v>14.822720000000043</c:v>
                </c:pt>
                <c:pt idx="354">
                  <c:v>14.906940000000043</c:v>
                </c:pt>
                <c:pt idx="355">
                  <c:v>14.991160000000042</c:v>
                </c:pt>
                <c:pt idx="356">
                  <c:v>15.075380000000042</c:v>
                </c:pt>
                <c:pt idx="357">
                  <c:v>15.159600000000042</c:v>
                </c:pt>
                <c:pt idx="358">
                  <c:v>15.243820000000042</c:v>
                </c:pt>
                <c:pt idx="359">
                  <c:v>15.328040000000042</c:v>
                </c:pt>
                <c:pt idx="360">
                  <c:v>15.412260000000042</c:v>
                </c:pt>
                <c:pt idx="361">
                  <c:v>15.496480000000043</c:v>
                </c:pt>
                <c:pt idx="362">
                  <c:v>15.580700000000043</c:v>
                </c:pt>
                <c:pt idx="363">
                  <c:v>15.664920000000043</c:v>
                </c:pt>
                <c:pt idx="364">
                  <c:v>15.749140000000043</c:v>
                </c:pt>
                <c:pt idx="365">
                  <c:v>15.833360000000043</c:v>
                </c:pt>
                <c:pt idx="366">
                  <c:v>15.917580000000044</c:v>
                </c:pt>
                <c:pt idx="367">
                  <c:v>16.001800000000042</c:v>
                </c:pt>
                <c:pt idx="368">
                  <c:v>16.086020000000044</c:v>
                </c:pt>
                <c:pt idx="369">
                  <c:v>16.170240000000042</c:v>
                </c:pt>
                <c:pt idx="370">
                  <c:v>16.254460000000044</c:v>
                </c:pt>
                <c:pt idx="371">
                  <c:v>16.338680000000043</c:v>
                </c:pt>
                <c:pt idx="372">
                  <c:v>16.422900000000045</c:v>
                </c:pt>
                <c:pt idx="373">
                  <c:v>16.507120000000043</c:v>
                </c:pt>
                <c:pt idx="374">
                  <c:v>16.591340000000045</c:v>
                </c:pt>
                <c:pt idx="375">
                  <c:v>16.675560000000043</c:v>
                </c:pt>
                <c:pt idx="376">
                  <c:v>16.759780000000045</c:v>
                </c:pt>
                <c:pt idx="377">
                  <c:v>16.844000000000044</c:v>
                </c:pt>
                <c:pt idx="378">
                  <c:v>16.928220000000046</c:v>
                </c:pt>
                <c:pt idx="379">
                  <c:v>17.012440000000044</c:v>
                </c:pt>
                <c:pt idx="380">
                  <c:v>17.096660000000046</c:v>
                </c:pt>
                <c:pt idx="381">
                  <c:v>17.180880000000041</c:v>
                </c:pt>
                <c:pt idx="382">
                  <c:v>17.265100000000043</c:v>
                </c:pt>
                <c:pt idx="383">
                  <c:v>17.349320000000041</c:v>
                </c:pt>
                <c:pt idx="384">
                  <c:v>17.433540000000043</c:v>
                </c:pt>
                <c:pt idx="385">
                  <c:v>17.517760000000042</c:v>
                </c:pt>
                <c:pt idx="386">
                  <c:v>17.601980000000044</c:v>
                </c:pt>
                <c:pt idx="387">
                  <c:v>17.686200000000042</c:v>
                </c:pt>
                <c:pt idx="388">
                  <c:v>17.770420000000044</c:v>
                </c:pt>
                <c:pt idx="389">
                  <c:v>17.854640000000003</c:v>
                </c:pt>
                <c:pt idx="390">
                  <c:v>17.938859999999959</c:v>
                </c:pt>
                <c:pt idx="391">
                  <c:v>18.023079999999915</c:v>
                </c:pt>
                <c:pt idx="392">
                  <c:v>18.107299999999874</c:v>
                </c:pt>
                <c:pt idx="393">
                  <c:v>18.191519999999834</c:v>
                </c:pt>
                <c:pt idx="394">
                  <c:v>18.275739999999793</c:v>
                </c:pt>
                <c:pt idx="395">
                  <c:v>18.359959999999749</c:v>
                </c:pt>
                <c:pt idx="396">
                  <c:v>18.444179999999704</c:v>
                </c:pt>
                <c:pt idx="397">
                  <c:v>18.528399999999667</c:v>
                </c:pt>
                <c:pt idx="398">
                  <c:v>18.612619999999623</c:v>
                </c:pt>
                <c:pt idx="399">
                  <c:v>18.696839999999579</c:v>
                </c:pt>
                <c:pt idx="400">
                  <c:v>18.781059999999538</c:v>
                </c:pt>
                <c:pt idx="401">
                  <c:v>18.865279999999494</c:v>
                </c:pt>
                <c:pt idx="402">
                  <c:v>18.949499999999457</c:v>
                </c:pt>
                <c:pt idx="403">
                  <c:v>19.033719999999413</c:v>
                </c:pt>
                <c:pt idx="404">
                  <c:v>19.117939999999368</c:v>
                </c:pt>
                <c:pt idx="405">
                  <c:v>19.202159999999328</c:v>
                </c:pt>
                <c:pt idx="406">
                  <c:v>19.286379999999287</c:v>
                </c:pt>
                <c:pt idx="407">
                  <c:v>19.370599999999243</c:v>
                </c:pt>
                <c:pt idx="408">
                  <c:v>19.454819999999202</c:v>
                </c:pt>
                <c:pt idx="409">
                  <c:v>19.539039999999158</c:v>
                </c:pt>
                <c:pt idx="410">
                  <c:v>19.623259999999117</c:v>
                </c:pt>
                <c:pt idx="411">
                  <c:v>19.707479999999077</c:v>
                </c:pt>
                <c:pt idx="412">
                  <c:v>19.791699999999032</c:v>
                </c:pt>
                <c:pt idx="413">
                  <c:v>19.875919999998992</c:v>
                </c:pt>
                <c:pt idx="414">
                  <c:v>19.960139999998948</c:v>
                </c:pt>
                <c:pt idx="415">
                  <c:v>20.044359999998907</c:v>
                </c:pt>
                <c:pt idx="416">
                  <c:v>20.128579999998866</c:v>
                </c:pt>
                <c:pt idx="417">
                  <c:v>20.212799999998783</c:v>
                </c:pt>
                <c:pt idx="418">
                  <c:v>20.297019999998739</c:v>
                </c:pt>
                <c:pt idx="419">
                  <c:v>20.381239999998694</c:v>
                </c:pt>
                <c:pt idx="420">
                  <c:v>20.465459999998654</c:v>
                </c:pt>
                <c:pt idx="421">
                  <c:v>20.549679999998613</c:v>
                </c:pt>
                <c:pt idx="422">
                  <c:v>20.633899999998569</c:v>
                </c:pt>
                <c:pt idx="423">
                  <c:v>20.718119999998528</c:v>
                </c:pt>
                <c:pt idx="424">
                  <c:v>20.802339999998484</c:v>
                </c:pt>
                <c:pt idx="425">
                  <c:v>20.886559999998443</c:v>
                </c:pt>
                <c:pt idx="426">
                  <c:v>20.970779999998403</c:v>
                </c:pt>
                <c:pt idx="427">
                  <c:v>21.054999999998358</c:v>
                </c:pt>
                <c:pt idx="428">
                  <c:v>21.139219999998318</c:v>
                </c:pt>
                <c:pt idx="429">
                  <c:v>21.223439999998273</c:v>
                </c:pt>
                <c:pt idx="430">
                  <c:v>21.307659999998233</c:v>
                </c:pt>
                <c:pt idx="431">
                  <c:v>21.391879999998192</c:v>
                </c:pt>
                <c:pt idx="432">
                  <c:v>21.476099999998148</c:v>
                </c:pt>
                <c:pt idx="433">
                  <c:v>21.560319999998107</c:v>
                </c:pt>
                <c:pt idx="434">
                  <c:v>21.644539999998063</c:v>
                </c:pt>
                <c:pt idx="435">
                  <c:v>21.728759999998022</c:v>
                </c:pt>
                <c:pt idx="436">
                  <c:v>21.812979999997982</c:v>
                </c:pt>
                <c:pt idx="437">
                  <c:v>21.897199999997937</c:v>
                </c:pt>
                <c:pt idx="438">
                  <c:v>21.981419999997893</c:v>
                </c:pt>
                <c:pt idx="439">
                  <c:v>22.065639999997856</c:v>
                </c:pt>
                <c:pt idx="440">
                  <c:v>22.149859999997812</c:v>
                </c:pt>
                <c:pt idx="441">
                  <c:v>22.234079999997771</c:v>
                </c:pt>
                <c:pt idx="442">
                  <c:v>22.318299999997727</c:v>
                </c:pt>
                <c:pt idx="443">
                  <c:v>22.402519999997683</c:v>
                </c:pt>
                <c:pt idx="444">
                  <c:v>22.486739999997646</c:v>
                </c:pt>
                <c:pt idx="445">
                  <c:v>22.570959999997601</c:v>
                </c:pt>
                <c:pt idx="446">
                  <c:v>22.655179999997557</c:v>
                </c:pt>
                <c:pt idx="447">
                  <c:v>22.739399999997516</c:v>
                </c:pt>
                <c:pt idx="448">
                  <c:v>22.823619999997476</c:v>
                </c:pt>
              </c:numCache>
            </c:numRef>
          </c:cat>
          <c:val>
            <c:numRef>
              <c:f>'Data, Directional test chart'!$F$2:$F$429</c:f>
              <c:numCache>
                <c:formatCode>General</c:formatCode>
                <c:ptCount val="428"/>
                <c:pt idx="282" formatCode="0.0%">
                  <c:v>0.39390585762246466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0800"/>
        <c:axId val="156509312"/>
      </c:lineChart>
      <c:catAx>
        <c:axId val="156220800"/>
        <c:scaling>
          <c:orientation val="minMax"/>
        </c:scaling>
        <c:delete val="1"/>
        <c:axPos val="b"/>
        <c:numFmt formatCode="#,##0" sourceLinked="0"/>
        <c:majorTickMark val="out"/>
        <c:minorTickMark val="none"/>
        <c:tickLblPos val="nextTo"/>
        <c:crossAx val="156509312"/>
        <c:crosses val="autoZero"/>
        <c:auto val="1"/>
        <c:lblAlgn val="ctr"/>
        <c:lblOffset val="100"/>
        <c:tickLblSkip val="25"/>
        <c:noMultiLvlLbl val="0"/>
      </c:catAx>
      <c:valAx>
        <c:axId val="156509312"/>
        <c:scaling>
          <c:orientation val="minMax"/>
          <c:max val="0.45"/>
        </c:scaling>
        <c:delete val="1"/>
        <c:axPos val="l"/>
        <c:numFmt formatCode="General" sourceLinked="1"/>
        <c:majorTickMark val="out"/>
        <c:minorTickMark val="none"/>
        <c:tickLblPos val="nextTo"/>
        <c:crossAx val="156220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29598554279079E-2"/>
          <c:y val="4.4086296194495195E-2"/>
          <c:w val="0.84200486209715586"/>
          <c:h val="0.93920591548233068"/>
        </c:manualLayout>
      </c:layout>
      <c:areaChart>
        <c:grouping val="standard"/>
        <c:varyColors val="0"/>
        <c:ser>
          <c:idx val="1"/>
          <c:order val="3"/>
          <c:tx>
            <c:v>Power</c:v>
          </c:tx>
          <c:spPr>
            <a:solidFill>
              <a:schemeClr val="accent1"/>
            </a:solidFill>
            <a:ln w="0"/>
          </c:spPr>
          <c:cat>
            <c:numRef>
              <c:f>'Power &amp; Directional Hypotheses'!$V$2:$V$142</c:f>
              <c:numCache>
                <c:formatCode>General</c:formatCode>
                <c:ptCount val="141"/>
                <c:pt idx="0">
                  <c:v>84</c:v>
                </c:pt>
                <c:pt idx="1">
                  <c:v>84.25</c:v>
                </c:pt>
                <c:pt idx="2">
                  <c:v>84.5</c:v>
                </c:pt>
                <c:pt idx="3">
                  <c:v>84.75</c:v>
                </c:pt>
                <c:pt idx="4">
                  <c:v>85</c:v>
                </c:pt>
                <c:pt idx="5">
                  <c:v>85.25</c:v>
                </c:pt>
                <c:pt idx="6">
                  <c:v>85.5</c:v>
                </c:pt>
                <c:pt idx="7">
                  <c:v>85.75</c:v>
                </c:pt>
                <c:pt idx="8">
                  <c:v>86</c:v>
                </c:pt>
                <c:pt idx="9">
                  <c:v>86.25</c:v>
                </c:pt>
                <c:pt idx="10">
                  <c:v>86.5</c:v>
                </c:pt>
                <c:pt idx="11">
                  <c:v>86.75</c:v>
                </c:pt>
                <c:pt idx="12">
                  <c:v>87</c:v>
                </c:pt>
                <c:pt idx="13">
                  <c:v>87.25</c:v>
                </c:pt>
                <c:pt idx="14">
                  <c:v>87.5</c:v>
                </c:pt>
                <c:pt idx="15">
                  <c:v>87.75</c:v>
                </c:pt>
                <c:pt idx="16">
                  <c:v>88</c:v>
                </c:pt>
                <c:pt idx="17">
                  <c:v>88.25</c:v>
                </c:pt>
                <c:pt idx="18">
                  <c:v>88.5</c:v>
                </c:pt>
                <c:pt idx="19">
                  <c:v>88.75</c:v>
                </c:pt>
                <c:pt idx="20">
                  <c:v>89</c:v>
                </c:pt>
                <c:pt idx="21">
                  <c:v>89.25</c:v>
                </c:pt>
                <c:pt idx="22">
                  <c:v>89.5</c:v>
                </c:pt>
                <c:pt idx="23">
                  <c:v>89.75</c:v>
                </c:pt>
                <c:pt idx="24">
                  <c:v>90</c:v>
                </c:pt>
                <c:pt idx="25">
                  <c:v>90.25</c:v>
                </c:pt>
                <c:pt idx="26">
                  <c:v>90.5</c:v>
                </c:pt>
                <c:pt idx="27">
                  <c:v>90.75</c:v>
                </c:pt>
                <c:pt idx="28">
                  <c:v>91</c:v>
                </c:pt>
                <c:pt idx="29">
                  <c:v>91.25</c:v>
                </c:pt>
                <c:pt idx="30">
                  <c:v>91.5</c:v>
                </c:pt>
                <c:pt idx="31">
                  <c:v>91.75</c:v>
                </c:pt>
                <c:pt idx="32">
                  <c:v>92</c:v>
                </c:pt>
                <c:pt idx="33">
                  <c:v>92.25</c:v>
                </c:pt>
                <c:pt idx="34">
                  <c:v>92.5</c:v>
                </c:pt>
                <c:pt idx="35">
                  <c:v>92.75</c:v>
                </c:pt>
                <c:pt idx="36">
                  <c:v>93</c:v>
                </c:pt>
                <c:pt idx="37">
                  <c:v>93.25</c:v>
                </c:pt>
                <c:pt idx="38">
                  <c:v>93.5</c:v>
                </c:pt>
                <c:pt idx="39">
                  <c:v>93.75</c:v>
                </c:pt>
                <c:pt idx="40">
                  <c:v>94</c:v>
                </c:pt>
                <c:pt idx="41">
                  <c:v>94.25</c:v>
                </c:pt>
                <c:pt idx="42">
                  <c:v>94.5</c:v>
                </c:pt>
                <c:pt idx="43">
                  <c:v>94.75</c:v>
                </c:pt>
                <c:pt idx="44">
                  <c:v>95</c:v>
                </c:pt>
                <c:pt idx="45">
                  <c:v>95.25</c:v>
                </c:pt>
                <c:pt idx="46">
                  <c:v>95.5</c:v>
                </c:pt>
                <c:pt idx="47">
                  <c:v>95.75</c:v>
                </c:pt>
                <c:pt idx="48">
                  <c:v>96</c:v>
                </c:pt>
                <c:pt idx="49">
                  <c:v>96.25</c:v>
                </c:pt>
                <c:pt idx="50">
                  <c:v>96.5</c:v>
                </c:pt>
                <c:pt idx="51">
                  <c:v>96.75</c:v>
                </c:pt>
                <c:pt idx="52">
                  <c:v>97</c:v>
                </c:pt>
                <c:pt idx="53">
                  <c:v>97.25</c:v>
                </c:pt>
                <c:pt idx="54">
                  <c:v>97.5</c:v>
                </c:pt>
                <c:pt idx="55">
                  <c:v>97.75</c:v>
                </c:pt>
                <c:pt idx="56">
                  <c:v>98</c:v>
                </c:pt>
                <c:pt idx="57">
                  <c:v>98.25</c:v>
                </c:pt>
                <c:pt idx="58">
                  <c:v>98.5</c:v>
                </c:pt>
                <c:pt idx="59">
                  <c:v>98.75</c:v>
                </c:pt>
                <c:pt idx="60">
                  <c:v>99</c:v>
                </c:pt>
                <c:pt idx="61">
                  <c:v>99.25</c:v>
                </c:pt>
                <c:pt idx="62">
                  <c:v>99.5</c:v>
                </c:pt>
                <c:pt idx="63">
                  <c:v>99.75</c:v>
                </c:pt>
                <c:pt idx="64">
                  <c:v>100</c:v>
                </c:pt>
                <c:pt idx="65">
                  <c:v>100.25</c:v>
                </c:pt>
                <c:pt idx="66">
                  <c:v>100.5</c:v>
                </c:pt>
                <c:pt idx="67">
                  <c:v>100.75</c:v>
                </c:pt>
                <c:pt idx="68">
                  <c:v>101</c:v>
                </c:pt>
                <c:pt idx="69">
                  <c:v>101.25</c:v>
                </c:pt>
                <c:pt idx="70">
                  <c:v>101.5</c:v>
                </c:pt>
                <c:pt idx="71">
                  <c:v>101.75</c:v>
                </c:pt>
                <c:pt idx="72">
                  <c:v>102</c:v>
                </c:pt>
                <c:pt idx="73">
                  <c:v>102.25</c:v>
                </c:pt>
                <c:pt idx="74">
                  <c:v>102.5</c:v>
                </c:pt>
                <c:pt idx="75">
                  <c:v>102.75</c:v>
                </c:pt>
                <c:pt idx="76">
                  <c:v>103</c:v>
                </c:pt>
                <c:pt idx="77">
                  <c:v>103.25</c:v>
                </c:pt>
                <c:pt idx="78">
                  <c:v>103.5</c:v>
                </c:pt>
                <c:pt idx="79">
                  <c:v>103.75</c:v>
                </c:pt>
                <c:pt idx="80">
                  <c:v>104</c:v>
                </c:pt>
                <c:pt idx="81">
                  <c:v>104.25</c:v>
                </c:pt>
                <c:pt idx="82">
                  <c:v>104.5</c:v>
                </c:pt>
                <c:pt idx="83">
                  <c:v>104.75</c:v>
                </c:pt>
                <c:pt idx="84">
                  <c:v>105</c:v>
                </c:pt>
                <c:pt idx="85">
                  <c:v>105.25</c:v>
                </c:pt>
                <c:pt idx="86">
                  <c:v>105.5</c:v>
                </c:pt>
                <c:pt idx="87">
                  <c:v>105.75</c:v>
                </c:pt>
                <c:pt idx="88">
                  <c:v>106</c:v>
                </c:pt>
                <c:pt idx="89">
                  <c:v>106.25</c:v>
                </c:pt>
                <c:pt idx="90">
                  <c:v>106.5</c:v>
                </c:pt>
                <c:pt idx="91">
                  <c:v>106.75</c:v>
                </c:pt>
                <c:pt idx="92">
                  <c:v>107</c:v>
                </c:pt>
                <c:pt idx="93">
                  <c:v>107.25</c:v>
                </c:pt>
                <c:pt idx="94">
                  <c:v>107.5</c:v>
                </c:pt>
                <c:pt idx="95">
                  <c:v>107.75</c:v>
                </c:pt>
                <c:pt idx="96">
                  <c:v>108</c:v>
                </c:pt>
                <c:pt idx="97">
                  <c:v>108.25</c:v>
                </c:pt>
                <c:pt idx="98">
                  <c:v>108.5</c:v>
                </c:pt>
                <c:pt idx="99">
                  <c:v>108.75</c:v>
                </c:pt>
                <c:pt idx="100">
                  <c:v>109</c:v>
                </c:pt>
                <c:pt idx="101">
                  <c:v>109.25</c:v>
                </c:pt>
                <c:pt idx="102">
                  <c:v>109.5</c:v>
                </c:pt>
                <c:pt idx="103">
                  <c:v>109.75</c:v>
                </c:pt>
                <c:pt idx="104">
                  <c:v>110</c:v>
                </c:pt>
                <c:pt idx="105">
                  <c:v>110.25</c:v>
                </c:pt>
                <c:pt idx="106">
                  <c:v>110.5</c:v>
                </c:pt>
                <c:pt idx="107">
                  <c:v>110.75</c:v>
                </c:pt>
                <c:pt idx="108">
                  <c:v>111</c:v>
                </c:pt>
                <c:pt idx="109">
                  <c:v>111.25</c:v>
                </c:pt>
                <c:pt idx="110">
                  <c:v>111.5</c:v>
                </c:pt>
                <c:pt idx="111">
                  <c:v>111.75</c:v>
                </c:pt>
                <c:pt idx="112">
                  <c:v>112</c:v>
                </c:pt>
                <c:pt idx="113">
                  <c:v>112.25</c:v>
                </c:pt>
                <c:pt idx="114">
                  <c:v>112.5</c:v>
                </c:pt>
                <c:pt idx="115">
                  <c:v>112.75</c:v>
                </c:pt>
                <c:pt idx="116">
                  <c:v>113</c:v>
                </c:pt>
                <c:pt idx="117">
                  <c:v>113.25</c:v>
                </c:pt>
                <c:pt idx="118">
                  <c:v>113.5</c:v>
                </c:pt>
                <c:pt idx="119">
                  <c:v>113.75</c:v>
                </c:pt>
                <c:pt idx="120">
                  <c:v>114</c:v>
                </c:pt>
                <c:pt idx="121">
                  <c:v>114.25</c:v>
                </c:pt>
                <c:pt idx="122">
                  <c:v>114.5</c:v>
                </c:pt>
                <c:pt idx="123">
                  <c:v>114.75</c:v>
                </c:pt>
                <c:pt idx="124">
                  <c:v>115</c:v>
                </c:pt>
                <c:pt idx="125">
                  <c:v>115.25</c:v>
                </c:pt>
                <c:pt idx="126">
                  <c:v>115.5</c:v>
                </c:pt>
                <c:pt idx="127">
                  <c:v>115.75</c:v>
                </c:pt>
                <c:pt idx="128">
                  <c:v>116</c:v>
                </c:pt>
                <c:pt idx="129">
                  <c:v>116.25</c:v>
                </c:pt>
                <c:pt idx="130">
                  <c:v>116.5</c:v>
                </c:pt>
                <c:pt idx="131">
                  <c:v>116.75</c:v>
                </c:pt>
                <c:pt idx="132">
                  <c:v>117</c:v>
                </c:pt>
                <c:pt idx="133">
                  <c:v>117.25</c:v>
                </c:pt>
                <c:pt idx="134">
                  <c:v>117.5</c:v>
                </c:pt>
                <c:pt idx="135">
                  <c:v>117.75</c:v>
                </c:pt>
                <c:pt idx="136">
                  <c:v>118</c:v>
                </c:pt>
                <c:pt idx="137">
                  <c:v>118.25</c:v>
                </c:pt>
                <c:pt idx="138">
                  <c:v>118.5</c:v>
                </c:pt>
                <c:pt idx="139">
                  <c:v>118.75</c:v>
                </c:pt>
                <c:pt idx="140">
                  <c:v>119</c:v>
                </c:pt>
              </c:numCache>
            </c:numRef>
          </c:cat>
          <c:val>
            <c:numRef>
              <c:f>'Power &amp; Directional Hypotheses'!$Z$2:$Z$142</c:f>
              <c:numCache>
                <c:formatCode>General</c:formatCode>
                <c:ptCount val="141"/>
                <c:pt idx="0">
                  <c:v>7.4468963531258292E-15</c:v>
                </c:pt>
                <c:pt idx="1">
                  <c:v>1.5373169313826576E-14</c:v>
                </c:pt>
                <c:pt idx="2">
                  <c:v>3.1461657145255348E-14</c:v>
                </c:pt>
                <c:pt idx="3">
                  <c:v>6.3830737204185214E-14</c:v>
                </c:pt>
                <c:pt idx="4">
                  <c:v>1.2838320376718855E-13</c:v>
                </c:pt>
                <c:pt idx="5">
                  <c:v>2.5598625140391105E-13</c:v>
                </c:pt>
                <c:pt idx="6">
                  <c:v>5.0600540380907287E-13</c:v>
                </c:pt>
                <c:pt idx="7">
                  <c:v>9.9157085144360028E-13</c:v>
                </c:pt>
                <c:pt idx="8">
                  <c:v>1.9262933750466236E-12</c:v>
                </c:pt>
                <c:pt idx="9">
                  <c:v>3.7098059464521993E-12</c:v>
                </c:pt>
                <c:pt idx="10">
                  <c:v>7.0828825069683331E-12</c:v>
                </c:pt>
                <c:pt idx="11">
                  <c:v>1.3405992278137239E-11</c:v>
                </c:pt>
                <c:pt idx="12">
                  <c:v>2.5154632381720149E-11</c:v>
                </c:pt>
                <c:pt idx="13">
                  <c:v>4.6791510735783966E-11</c:v>
                </c:pt>
                <c:pt idx="14">
                  <c:v>8.6287173365513997E-11</c:v>
                </c:pt>
                <c:pt idx="15">
                  <c:v>1.5774496285341449E-10</c:v>
                </c:pt>
                <c:pt idx="16">
                  <c:v>2.8588728514903482E-10</c:v>
                </c:pt>
                <c:pt idx="17">
                  <c:v>5.1364641761509411E-10</c:v>
                </c:pt>
                <c:pt idx="18">
                  <c:v>9.1487923203076473E-10</c:v>
                </c:pt>
                <c:pt idx="19">
                  <c:v>1.6154493925689432E-9</c:v>
                </c:pt>
                <c:pt idx="20">
                  <c:v>2.8278282464056695E-9</c:v>
                </c:pt>
                <c:pt idx="21">
                  <c:v>4.9073019547779913E-9</c:v>
                </c:pt>
                <c:pt idx="22">
                  <c:v>8.4423357078079314E-9</c:v>
                </c:pt>
                <c:pt idx="23">
                  <c:v>1.4398343707003473E-8</c:v>
                </c:pt>
                <c:pt idx="24">
                  <c:v>2.4344033549367408E-8</c:v>
                </c:pt>
                <c:pt idx="25">
                  <c:v>4.0803989001936819E-8</c:v>
                </c:pt>
                <c:pt idx="26">
                  <c:v>6.7802044291666784E-8</c:v>
                </c:pt>
                <c:pt idx="27">
                  <c:v>1.1168967768300591E-7</c:v>
                </c:pt>
                <c:pt idx="28">
                  <c:v>1.8239518506459407E-7</c:v>
                </c:pt>
                <c:pt idx="29">
                  <c:v>2.9528663035983283E-7</c:v>
                </c:pt>
                <c:pt idx="30">
                  <c:v>4.7391917521466088E-7</c:v>
                </c:pt>
                <c:pt idx="31">
                  <c:v>7.5404082639379078E-7</c:v>
                </c:pt>
                <c:pt idx="32">
                  <c:v>1.1893660102253522E-6</c:v>
                </c:pt>
                <c:pt idx="33">
                  <c:v>1.8598001054258132E-6</c:v>
                </c:pt>
                <c:pt idx="34">
                  <c:v>2.8830162850978571E-6</c:v>
                </c:pt>
                <c:pt idx="35">
                  <c:v>4.4305537103862186E-6</c:v>
                </c:pt>
                <c:pt idx="36">
                  <c:v>6.7499257967409196E-6</c:v>
                </c:pt>
                <c:pt idx="37">
                  <c:v>1.0194597270904466E-5</c:v>
                </c:pt>
                <c:pt idx="38">
                  <c:v>1.5264101036793662E-5</c:v>
                </c:pt>
                <c:pt idx="39">
                  <c:v>2.2657003552465654E-5</c:v>
                </c:pt>
                <c:pt idx="40">
                  <c:v>3.333986186093623E-5</c:v>
                </c:pt>
                <c:pt idx="41">
                  <c:v>4.8635703477100219E-5</c:v>
                </c:pt>
                <c:pt idx="42">
                  <c:v>7.0335841952895515E-5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0.14611808872319437</c:v>
                </c:pt>
                <c:pt idx="87">
                  <c:v>0.14298128288347553</c:v>
                </c:pt>
                <c:pt idx="88">
                  <c:v>0.13870256056450569</c:v>
                </c:pt>
                <c:pt idx="89">
                  <c:v>0.13338894891349243</c:v>
                </c:pt>
                <c:pt idx="90">
                  <c:v>0.12717018550731315</c:v>
                </c:pt>
                <c:pt idx="91">
                  <c:v>0.12019346124427702</c:v>
                </c:pt>
                <c:pt idx="92">
                  <c:v>0.11261765022648193</c:v>
                </c:pt>
                <c:pt idx="93">
                  <c:v>0.10460734120439164</c:v>
                </c:pt>
                <c:pt idx="94">
                  <c:v>9.6326980893563008E-2</c:v>
                </c:pt>
                <c:pt idx="95">
                  <c:v>8.7935414743505552E-2</c:v>
                </c:pt>
                <c:pt idx="96">
                  <c:v>7.9581068588926093E-2</c:v>
                </c:pt>
                <c:pt idx="97">
                  <c:v>7.1397959344082565E-2</c:v>
                </c:pt>
                <c:pt idx="98">
                  <c:v>6.3502659589578583E-2</c:v>
                </c:pt>
                <c:pt idx="99">
                  <c:v>5.5992274886636099E-2</c:v>
                </c:pt>
                <c:pt idx="100">
                  <c:v>4.894342903470579E-2</c:v>
                </c:pt>
                <c:pt idx="101">
                  <c:v>4.2412195686244054E-2</c:v>
                </c:pt>
                <c:pt idx="102">
                  <c:v>3.6434868165445437E-2</c:v>
                </c:pt>
                <c:pt idx="103">
                  <c:v>3.1029425221999488E-2</c:v>
                </c:pt>
                <c:pt idx="104">
                  <c:v>2.6197529741734452E-2</c:v>
                </c:pt>
                <c:pt idx="105">
                  <c:v>2.1926889896040733E-2</c:v>
                </c:pt>
                <c:pt idx="106">
                  <c:v>1.8193816585794019E-2</c:v>
                </c:pt>
                <c:pt idx="107">
                  <c:v>1.4965825297870838E-2</c:v>
                </c:pt>
                <c:pt idx="108">
                  <c:v>1.2204152134938735E-2</c:v>
                </c:pt>
                <c:pt idx="109">
                  <c:v>9.8660801008381167E-3</c:v>
                </c:pt>
                <c:pt idx="110">
                  <c:v>7.9070000940924465E-3</c:v>
                </c:pt>
                <c:pt idx="111">
                  <c:v>6.2821591354408996E-3</c:v>
                </c:pt>
                <c:pt idx="112">
                  <c:v>4.948074222825052E-3</c:v>
                </c:pt>
                <c:pt idx="113">
                  <c:v>3.8636124807322056E-3</c:v>
                </c:pt>
                <c:pt idx="114">
                  <c:v>2.9907561032225228E-3</c:v>
                </c:pt>
                <c:pt idx="115">
                  <c:v>2.2950836423619747E-3</c:v>
                </c:pt>
                <c:pt idx="116">
                  <c:v>1.746007561775814E-3</c:v>
                </c:pt>
                <c:pt idx="117">
                  <c:v>1.316812090683708E-3</c:v>
                </c:pt>
                <c:pt idx="118">
                  <c:v>9.8453593742455197E-4</c:v>
                </c:pt>
                <c:pt idx="119">
                  <c:v>7.2974213642902316E-4</c:v>
                </c:pt>
                <c:pt idx="120">
                  <c:v>5.3621302228276885E-4</c:v>
                </c:pt>
                <c:pt idx="121">
                  <c:v>3.9060281839549876E-4</c:v>
                </c:pt>
                <c:pt idx="122">
                  <c:v>2.8207426875337784E-4</c:v>
                </c:pt>
                <c:pt idx="123">
                  <c:v>2.0193967450780133E-4</c:v>
                </c:pt>
                <c:pt idx="124">
                  <c:v>1.4332102830568469E-4</c:v>
                </c:pt>
                <c:pt idx="125">
                  <c:v>1.0083893765462614E-4</c:v>
                </c:pt>
                <c:pt idx="126">
                  <c:v>7.0335841952895515E-5</c:v>
                </c:pt>
                <c:pt idx="127">
                  <c:v>4.8635703477100219E-5</c:v>
                </c:pt>
                <c:pt idx="128">
                  <c:v>3.333986186093623E-5</c:v>
                </c:pt>
                <c:pt idx="129">
                  <c:v>2.2657003552465654E-5</c:v>
                </c:pt>
                <c:pt idx="130">
                  <c:v>1.5264101036793662E-5</c:v>
                </c:pt>
                <c:pt idx="131">
                  <c:v>1.0194597270904466E-5</c:v>
                </c:pt>
                <c:pt idx="132">
                  <c:v>6.7499257967409196E-6</c:v>
                </c:pt>
                <c:pt idx="133">
                  <c:v>4.4305537103862186E-6</c:v>
                </c:pt>
                <c:pt idx="134">
                  <c:v>2.8830162850978571E-6</c:v>
                </c:pt>
                <c:pt idx="135">
                  <c:v>1.8598001054258132E-6</c:v>
                </c:pt>
                <c:pt idx="136">
                  <c:v>1.1893660102253522E-6</c:v>
                </c:pt>
                <c:pt idx="137">
                  <c:v>7.5404082639379078E-7</c:v>
                </c:pt>
                <c:pt idx="138">
                  <c:v>4.7391917521466088E-7</c:v>
                </c:pt>
                <c:pt idx="139">
                  <c:v>2.9528663035983283E-7</c:v>
                </c:pt>
                <c:pt idx="140">
                  <c:v>1.8239518506459407E-7</c:v>
                </c:pt>
              </c:numCache>
            </c:numRef>
          </c:val>
        </c:ser>
        <c:ser>
          <c:idx val="0"/>
          <c:order val="4"/>
          <c:tx>
            <c:v>Alpha</c:v>
          </c:tx>
          <c:spPr>
            <a:solidFill>
              <a:srgbClr xmlns:mc="http://schemas.openxmlformats.org/markup-compatibility/2006" xmlns:a14="http://schemas.microsoft.com/office/drawing/2010/main" val="FF0000" mc:Ignorable=""/>
            </a:solidFill>
          </c:spPr>
          <c:cat>
            <c:numRef>
              <c:f>'Power &amp; Directional Hypotheses'!$V$2:$V$142</c:f>
              <c:numCache>
                <c:formatCode>General</c:formatCode>
                <c:ptCount val="141"/>
                <c:pt idx="0">
                  <c:v>84</c:v>
                </c:pt>
                <c:pt idx="1">
                  <c:v>84.25</c:v>
                </c:pt>
                <c:pt idx="2">
                  <c:v>84.5</c:v>
                </c:pt>
                <c:pt idx="3">
                  <c:v>84.75</c:v>
                </c:pt>
                <c:pt idx="4">
                  <c:v>85</c:v>
                </c:pt>
                <c:pt idx="5">
                  <c:v>85.25</c:v>
                </c:pt>
                <c:pt idx="6">
                  <c:v>85.5</c:v>
                </c:pt>
                <c:pt idx="7">
                  <c:v>85.75</c:v>
                </c:pt>
                <c:pt idx="8">
                  <c:v>86</c:v>
                </c:pt>
                <c:pt idx="9">
                  <c:v>86.25</c:v>
                </c:pt>
                <c:pt idx="10">
                  <c:v>86.5</c:v>
                </c:pt>
                <c:pt idx="11">
                  <c:v>86.75</c:v>
                </c:pt>
                <c:pt idx="12">
                  <c:v>87</c:v>
                </c:pt>
                <c:pt idx="13">
                  <c:v>87.25</c:v>
                </c:pt>
                <c:pt idx="14">
                  <c:v>87.5</c:v>
                </c:pt>
                <c:pt idx="15">
                  <c:v>87.75</c:v>
                </c:pt>
                <c:pt idx="16">
                  <c:v>88</c:v>
                </c:pt>
                <c:pt idx="17">
                  <c:v>88.25</c:v>
                </c:pt>
                <c:pt idx="18">
                  <c:v>88.5</c:v>
                </c:pt>
                <c:pt idx="19">
                  <c:v>88.75</c:v>
                </c:pt>
                <c:pt idx="20">
                  <c:v>89</c:v>
                </c:pt>
                <c:pt idx="21">
                  <c:v>89.25</c:v>
                </c:pt>
                <c:pt idx="22">
                  <c:v>89.5</c:v>
                </c:pt>
                <c:pt idx="23">
                  <c:v>89.75</c:v>
                </c:pt>
                <c:pt idx="24">
                  <c:v>90</c:v>
                </c:pt>
                <c:pt idx="25">
                  <c:v>90.25</c:v>
                </c:pt>
                <c:pt idx="26">
                  <c:v>90.5</c:v>
                </c:pt>
                <c:pt idx="27">
                  <c:v>90.75</c:v>
                </c:pt>
                <c:pt idx="28">
                  <c:v>91</c:v>
                </c:pt>
                <c:pt idx="29">
                  <c:v>91.25</c:v>
                </c:pt>
                <c:pt idx="30">
                  <c:v>91.5</c:v>
                </c:pt>
                <c:pt idx="31">
                  <c:v>91.75</c:v>
                </c:pt>
                <c:pt idx="32">
                  <c:v>92</c:v>
                </c:pt>
                <c:pt idx="33">
                  <c:v>92.25</c:v>
                </c:pt>
                <c:pt idx="34">
                  <c:v>92.5</c:v>
                </c:pt>
                <c:pt idx="35">
                  <c:v>92.75</c:v>
                </c:pt>
                <c:pt idx="36">
                  <c:v>93</c:v>
                </c:pt>
                <c:pt idx="37">
                  <c:v>93.25</c:v>
                </c:pt>
                <c:pt idx="38">
                  <c:v>93.5</c:v>
                </c:pt>
                <c:pt idx="39">
                  <c:v>93.75</c:v>
                </c:pt>
                <c:pt idx="40">
                  <c:v>94</c:v>
                </c:pt>
                <c:pt idx="41">
                  <c:v>94.25</c:v>
                </c:pt>
                <c:pt idx="42">
                  <c:v>94.5</c:v>
                </c:pt>
                <c:pt idx="43">
                  <c:v>94.75</c:v>
                </c:pt>
                <c:pt idx="44">
                  <c:v>95</c:v>
                </c:pt>
                <c:pt idx="45">
                  <c:v>95.25</c:v>
                </c:pt>
                <c:pt idx="46">
                  <c:v>95.5</c:v>
                </c:pt>
                <c:pt idx="47">
                  <c:v>95.75</c:v>
                </c:pt>
                <c:pt idx="48">
                  <c:v>96</c:v>
                </c:pt>
                <c:pt idx="49">
                  <c:v>96.25</c:v>
                </c:pt>
                <c:pt idx="50">
                  <c:v>96.5</c:v>
                </c:pt>
                <c:pt idx="51">
                  <c:v>96.75</c:v>
                </c:pt>
                <c:pt idx="52">
                  <c:v>97</c:v>
                </c:pt>
                <c:pt idx="53">
                  <c:v>97.25</c:v>
                </c:pt>
                <c:pt idx="54">
                  <c:v>97.5</c:v>
                </c:pt>
                <c:pt idx="55">
                  <c:v>97.75</c:v>
                </c:pt>
                <c:pt idx="56">
                  <c:v>98</c:v>
                </c:pt>
                <c:pt idx="57">
                  <c:v>98.25</c:v>
                </c:pt>
                <c:pt idx="58">
                  <c:v>98.5</c:v>
                </c:pt>
                <c:pt idx="59">
                  <c:v>98.75</c:v>
                </c:pt>
                <c:pt idx="60">
                  <c:v>99</c:v>
                </c:pt>
                <c:pt idx="61">
                  <c:v>99.25</c:v>
                </c:pt>
                <c:pt idx="62">
                  <c:v>99.5</c:v>
                </c:pt>
                <c:pt idx="63">
                  <c:v>99.75</c:v>
                </c:pt>
                <c:pt idx="64">
                  <c:v>100</c:v>
                </c:pt>
                <c:pt idx="65">
                  <c:v>100.25</c:v>
                </c:pt>
                <c:pt idx="66">
                  <c:v>100.5</c:v>
                </c:pt>
                <c:pt idx="67">
                  <c:v>100.75</c:v>
                </c:pt>
                <c:pt idx="68">
                  <c:v>101</c:v>
                </c:pt>
                <c:pt idx="69">
                  <c:v>101.25</c:v>
                </c:pt>
                <c:pt idx="70">
                  <c:v>101.5</c:v>
                </c:pt>
                <c:pt idx="71">
                  <c:v>101.75</c:v>
                </c:pt>
                <c:pt idx="72">
                  <c:v>102</c:v>
                </c:pt>
                <c:pt idx="73">
                  <c:v>102.25</c:v>
                </c:pt>
                <c:pt idx="74">
                  <c:v>102.5</c:v>
                </c:pt>
                <c:pt idx="75">
                  <c:v>102.75</c:v>
                </c:pt>
                <c:pt idx="76">
                  <c:v>103</c:v>
                </c:pt>
                <c:pt idx="77">
                  <c:v>103.25</c:v>
                </c:pt>
                <c:pt idx="78">
                  <c:v>103.5</c:v>
                </c:pt>
                <c:pt idx="79">
                  <c:v>103.75</c:v>
                </c:pt>
                <c:pt idx="80">
                  <c:v>104</c:v>
                </c:pt>
                <c:pt idx="81">
                  <c:v>104.25</c:v>
                </c:pt>
                <c:pt idx="82">
                  <c:v>104.5</c:v>
                </c:pt>
                <c:pt idx="83">
                  <c:v>104.75</c:v>
                </c:pt>
                <c:pt idx="84">
                  <c:v>105</c:v>
                </c:pt>
                <c:pt idx="85">
                  <c:v>105.25</c:v>
                </c:pt>
                <c:pt idx="86">
                  <c:v>105.5</c:v>
                </c:pt>
                <c:pt idx="87">
                  <c:v>105.75</c:v>
                </c:pt>
                <c:pt idx="88">
                  <c:v>106</c:v>
                </c:pt>
                <c:pt idx="89">
                  <c:v>106.25</c:v>
                </c:pt>
                <c:pt idx="90">
                  <c:v>106.5</c:v>
                </c:pt>
                <c:pt idx="91">
                  <c:v>106.75</c:v>
                </c:pt>
                <c:pt idx="92">
                  <c:v>107</c:v>
                </c:pt>
                <c:pt idx="93">
                  <c:v>107.25</c:v>
                </c:pt>
                <c:pt idx="94">
                  <c:v>107.5</c:v>
                </c:pt>
                <c:pt idx="95">
                  <c:v>107.75</c:v>
                </c:pt>
                <c:pt idx="96">
                  <c:v>108</c:v>
                </c:pt>
                <c:pt idx="97">
                  <c:v>108.25</c:v>
                </c:pt>
                <c:pt idx="98">
                  <c:v>108.5</c:v>
                </c:pt>
                <c:pt idx="99">
                  <c:v>108.75</c:v>
                </c:pt>
                <c:pt idx="100">
                  <c:v>109</c:v>
                </c:pt>
                <c:pt idx="101">
                  <c:v>109.25</c:v>
                </c:pt>
                <c:pt idx="102">
                  <c:v>109.5</c:v>
                </c:pt>
                <c:pt idx="103">
                  <c:v>109.75</c:v>
                </c:pt>
                <c:pt idx="104">
                  <c:v>110</c:v>
                </c:pt>
                <c:pt idx="105">
                  <c:v>110.25</c:v>
                </c:pt>
                <c:pt idx="106">
                  <c:v>110.5</c:v>
                </c:pt>
                <c:pt idx="107">
                  <c:v>110.75</c:v>
                </c:pt>
                <c:pt idx="108">
                  <c:v>111</c:v>
                </c:pt>
                <c:pt idx="109">
                  <c:v>111.25</c:v>
                </c:pt>
                <c:pt idx="110">
                  <c:v>111.5</c:v>
                </c:pt>
                <c:pt idx="111">
                  <c:v>111.75</c:v>
                </c:pt>
                <c:pt idx="112">
                  <c:v>112</c:v>
                </c:pt>
                <c:pt idx="113">
                  <c:v>112.25</c:v>
                </c:pt>
                <c:pt idx="114">
                  <c:v>112.5</c:v>
                </c:pt>
                <c:pt idx="115">
                  <c:v>112.75</c:v>
                </c:pt>
                <c:pt idx="116">
                  <c:v>113</c:v>
                </c:pt>
                <c:pt idx="117">
                  <c:v>113.25</c:v>
                </c:pt>
                <c:pt idx="118">
                  <c:v>113.5</c:v>
                </c:pt>
                <c:pt idx="119">
                  <c:v>113.75</c:v>
                </c:pt>
                <c:pt idx="120">
                  <c:v>114</c:v>
                </c:pt>
                <c:pt idx="121">
                  <c:v>114.25</c:v>
                </c:pt>
                <c:pt idx="122">
                  <c:v>114.5</c:v>
                </c:pt>
                <c:pt idx="123">
                  <c:v>114.75</c:v>
                </c:pt>
                <c:pt idx="124">
                  <c:v>115</c:v>
                </c:pt>
                <c:pt idx="125">
                  <c:v>115.25</c:v>
                </c:pt>
                <c:pt idx="126">
                  <c:v>115.5</c:v>
                </c:pt>
                <c:pt idx="127">
                  <c:v>115.75</c:v>
                </c:pt>
                <c:pt idx="128">
                  <c:v>116</c:v>
                </c:pt>
                <c:pt idx="129">
                  <c:v>116.25</c:v>
                </c:pt>
                <c:pt idx="130">
                  <c:v>116.5</c:v>
                </c:pt>
                <c:pt idx="131">
                  <c:v>116.75</c:v>
                </c:pt>
                <c:pt idx="132">
                  <c:v>117</c:v>
                </c:pt>
                <c:pt idx="133">
                  <c:v>117.25</c:v>
                </c:pt>
                <c:pt idx="134">
                  <c:v>117.5</c:v>
                </c:pt>
                <c:pt idx="135">
                  <c:v>117.75</c:v>
                </c:pt>
                <c:pt idx="136">
                  <c:v>118</c:v>
                </c:pt>
                <c:pt idx="137">
                  <c:v>118.25</c:v>
                </c:pt>
                <c:pt idx="138">
                  <c:v>118.5</c:v>
                </c:pt>
                <c:pt idx="139">
                  <c:v>118.75</c:v>
                </c:pt>
                <c:pt idx="140">
                  <c:v>119</c:v>
                </c:pt>
              </c:numCache>
            </c:numRef>
          </c:cat>
          <c:val>
            <c:numRef>
              <c:f>'Power &amp; Directional Hypotheses'!$Y$2:$Y$142</c:f>
              <c:numCache>
                <c:formatCode>General</c:formatCode>
                <c:ptCount val="141"/>
                <c:pt idx="0">
                  <c:v>2.8278282464056695E-9</c:v>
                </c:pt>
                <c:pt idx="1">
                  <c:v>4.9073019547779913E-9</c:v>
                </c:pt>
                <c:pt idx="2">
                  <c:v>8.4423357078079314E-9</c:v>
                </c:pt>
                <c:pt idx="3">
                  <c:v>1.4398343707003473E-8</c:v>
                </c:pt>
                <c:pt idx="4">
                  <c:v>2.4344033549367408E-8</c:v>
                </c:pt>
                <c:pt idx="5">
                  <c:v>4.0803989001936819E-8</c:v>
                </c:pt>
                <c:pt idx="6">
                  <c:v>6.7802044291666784E-8</c:v>
                </c:pt>
                <c:pt idx="7">
                  <c:v>1.1168967768300591E-7</c:v>
                </c:pt>
                <c:pt idx="8">
                  <c:v>1.8239518506459407E-7</c:v>
                </c:pt>
                <c:pt idx="9">
                  <c:v>2.9528663035983283E-7</c:v>
                </c:pt>
                <c:pt idx="10">
                  <c:v>4.7391917521466088E-7</c:v>
                </c:pt>
                <c:pt idx="11">
                  <c:v>7.5404082639379078E-7</c:v>
                </c:pt>
                <c:pt idx="12">
                  <c:v>1.1893660102253522E-6</c:v>
                </c:pt>
                <c:pt idx="13">
                  <c:v>1.8598001054258132E-6</c:v>
                </c:pt>
                <c:pt idx="14">
                  <c:v>2.8830162850978571E-6</c:v>
                </c:pt>
                <c:pt idx="15">
                  <c:v>4.4305537103862186E-6</c:v>
                </c:pt>
                <c:pt idx="16">
                  <c:v>6.7499257967409196E-6</c:v>
                </c:pt>
                <c:pt idx="17">
                  <c:v>1.0194597270904466E-5</c:v>
                </c:pt>
                <c:pt idx="18">
                  <c:v>1.5264101036793662E-5</c:v>
                </c:pt>
                <c:pt idx="19">
                  <c:v>2.2657003552465654E-5</c:v>
                </c:pt>
                <c:pt idx="20">
                  <c:v>3.333986186093623E-5</c:v>
                </c:pt>
                <c:pt idx="21">
                  <c:v>4.8635703477100219E-5</c:v>
                </c:pt>
                <c:pt idx="22">
                  <c:v>7.0335841952895515E-5</c:v>
                </c:pt>
                <c:pt idx="23">
                  <c:v>1.0083893765462614E-4</c:v>
                </c:pt>
                <c:pt idx="24">
                  <c:v>1.4332102830568469E-4</c:v>
                </c:pt>
                <c:pt idx="25">
                  <c:v>2.0193967450780133E-4</c:v>
                </c:pt>
                <c:pt idx="26">
                  <c:v>2.8207426875337784E-4</c:v>
                </c:pt>
                <c:pt idx="27">
                  <c:v>3.9060281839549876E-4</c:v>
                </c:pt>
                <c:pt idx="28">
                  <c:v>5.3621302228276885E-4</c:v>
                </c:pt>
                <c:pt idx="29">
                  <c:v>7.2974213642902316E-4</c:v>
                </c:pt>
                <c:pt idx="30">
                  <c:v>9.8453593742455197E-4</c:v>
                </c:pt>
                <c:pt idx="31">
                  <c:v>1.316812090683708E-3</c:v>
                </c:pt>
                <c:pt idx="32">
                  <c:v>1.746007561775814E-3</c:v>
                </c:pt>
                <c:pt idx="33">
                  <c:v>2.2950836423619747E-3</c:v>
                </c:pt>
                <c:pt idx="34">
                  <c:v>2.9907561032225228E-3</c:v>
                </c:pt>
                <c:pt idx="35">
                  <c:v>3.8636124807322056E-3</c:v>
                </c:pt>
                <c:pt idx="36">
                  <c:v>4.948074222825052E-3</c:v>
                </c:pt>
                <c:pt idx="37">
                  <c:v>6.2821591354408996E-3</c:v>
                </c:pt>
                <c:pt idx="38">
                  <c:v>7.9070000940924465E-3</c:v>
                </c:pt>
                <c:pt idx="39">
                  <c:v>9.8660801008381167E-3</c:v>
                </c:pt>
                <c:pt idx="40">
                  <c:v>1.2204152134938735E-2</c:v>
                </c:pt>
                <c:pt idx="41">
                  <c:v>1.4965825297870838E-2</c:v>
                </c:pt>
                <c:pt idx="42">
                  <c:v>1.8193816585794019E-2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1.8193816585794019E-2</c:v>
                </c:pt>
                <c:pt idx="87">
                  <c:v>1.4965825297870838E-2</c:v>
                </c:pt>
                <c:pt idx="88">
                  <c:v>1.2204152134938735E-2</c:v>
                </c:pt>
                <c:pt idx="89">
                  <c:v>9.8660801008381167E-3</c:v>
                </c:pt>
                <c:pt idx="90">
                  <c:v>7.9070000940924465E-3</c:v>
                </c:pt>
                <c:pt idx="91">
                  <c:v>6.2821591354408996E-3</c:v>
                </c:pt>
                <c:pt idx="92">
                  <c:v>4.948074222825052E-3</c:v>
                </c:pt>
                <c:pt idx="93">
                  <c:v>3.8636124807322056E-3</c:v>
                </c:pt>
                <c:pt idx="94">
                  <c:v>2.9907561032225228E-3</c:v>
                </c:pt>
                <c:pt idx="95">
                  <c:v>2.2950836423619747E-3</c:v>
                </c:pt>
                <c:pt idx="96">
                  <c:v>1.746007561775814E-3</c:v>
                </c:pt>
                <c:pt idx="97">
                  <c:v>1.316812090683708E-3</c:v>
                </c:pt>
                <c:pt idx="98">
                  <c:v>9.8453593742455197E-4</c:v>
                </c:pt>
                <c:pt idx="99">
                  <c:v>7.2974213642902316E-4</c:v>
                </c:pt>
                <c:pt idx="100">
                  <c:v>5.3621302228276885E-4</c:v>
                </c:pt>
                <c:pt idx="101">
                  <c:v>3.9060281839549876E-4</c:v>
                </c:pt>
                <c:pt idx="102">
                  <c:v>2.8207426875337784E-4</c:v>
                </c:pt>
                <c:pt idx="103">
                  <c:v>2.0193967450780133E-4</c:v>
                </c:pt>
                <c:pt idx="104">
                  <c:v>1.4332102830568469E-4</c:v>
                </c:pt>
                <c:pt idx="105">
                  <c:v>1.0083893765462614E-4</c:v>
                </c:pt>
                <c:pt idx="106">
                  <c:v>7.0335841952895515E-5</c:v>
                </c:pt>
                <c:pt idx="107">
                  <c:v>4.8635703477100219E-5</c:v>
                </c:pt>
                <c:pt idx="108">
                  <c:v>3.333986186093623E-5</c:v>
                </c:pt>
                <c:pt idx="109">
                  <c:v>2.2657003552465654E-5</c:v>
                </c:pt>
                <c:pt idx="110">
                  <c:v>1.5264101036793662E-5</c:v>
                </c:pt>
                <c:pt idx="111">
                  <c:v>1.0194597270904466E-5</c:v>
                </c:pt>
                <c:pt idx="112">
                  <c:v>6.7499257967409196E-6</c:v>
                </c:pt>
                <c:pt idx="113">
                  <c:v>4.4305537103862186E-6</c:v>
                </c:pt>
                <c:pt idx="114">
                  <c:v>2.8830162850978571E-6</c:v>
                </c:pt>
                <c:pt idx="115">
                  <c:v>1.8598001054258132E-6</c:v>
                </c:pt>
                <c:pt idx="116">
                  <c:v>1.1893660102253522E-6</c:v>
                </c:pt>
                <c:pt idx="117">
                  <c:v>7.5404082639379078E-7</c:v>
                </c:pt>
                <c:pt idx="118">
                  <c:v>4.7391917521466088E-7</c:v>
                </c:pt>
                <c:pt idx="119">
                  <c:v>2.9528663035983283E-7</c:v>
                </c:pt>
                <c:pt idx="120">
                  <c:v>1.8239518506459407E-7</c:v>
                </c:pt>
                <c:pt idx="121">
                  <c:v>1.1168967768300591E-7</c:v>
                </c:pt>
                <c:pt idx="122">
                  <c:v>6.7802044291666784E-8</c:v>
                </c:pt>
                <c:pt idx="123">
                  <c:v>4.0803989001936819E-8</c:v>
                </c:pt>
                <c:pt idx="124">
                  <c:v>2.4344033549367408E-8</c:v>
                </c:pt>
                <c:pt idx="125">
                  <c:v>1.4398343707003473E-8</c:v>
                </c:pt>
                <c:pt idx="126">
                  <c:v>8.4423357078079314E-9</c:v>
                </c:pt>
                <c:pt idx="127">
                  <c:v>4.9073019547779913E-9</c:v>
                </c:pt>
                <c:pt idx="128">
                  <c:v>2.8278282464056695E-9</c:v>
                </c:pt>
                <c:pt idx="129">
                  <c:v>1.6154493925689432E-9</c:v>
                </c:pt>
                <c:pt idx="130">
                  <c:v>9.1487923203076473E-10</c:v>
                </c:pt>
                <c:pt idx="131">
                  <c:v>5.1364641761509411E-10</c:v>
                </c:pt>
                <c:pt idx="132">
                  <c:v>2.8588728514903482E-10</c:v>
                </c:pt>
                <c:pt idx="133">
                  <c:v>1.5774496285341449E-10</c:v>
                </c:pt>
                <c:pt idx="134">
                  <c:v>8.6287173365513997E-11</c:v>
                </c:pt>
                <c:pt idx="135">
                  <c:v>4.6791510735783966E-11</c:v>
                </c:pt>
                <c:pt idx="136">
                  <c:v>2.5154632381720149E-11</c:v>
                </c:pt>
                <c:pt idx="137">
                  <c:v>1.3405992278137239E-11</c:v>
                </c:pt>
                <c:pt idx="138">
                  <c:v>7.0828825069683331E-12</c:v>
                </c:pt>
                <c:pt idx="139">
                  <c:v>3.7098059464521993E-12</c:v>
                </c:pt>
                <c:pt idx="140">
                  <c:v>1.9262933750466236E-12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45632"/>
        <c:axId val="203847168"/>
      </c:areaChart>
      <c:barChart>
        <c:barDir val="col"/>
        <c:grouping val="clustered"/>
        <c:varyColors val="0"/>
        <c:ser>
          <c:idx val="4"/>
          <c:order val="2"/>
          <c:tx>
            <c:v>TreatmentMean</c:v>
          </c:tx>
          <c:spPr>
            <a:solidFill>
              <a:schemeClr val="tx1"/>
            </a:solidFill>
          </c:spPr>
          <c:invertIfNegative val="0"/>
          <c:dPt>
            <c:idx val="26"/>
            <c:invertIfNegative val="0"/>
            <c:bubble3D val="0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</c:spPr>
          </c:dPt>
          <c:cat>
            <c:numRef>
              <c:f>'Power &amp; Directional Hypotheses'!$V$2:$V$142</c:f>
              <c:numCache>
                <c:formatCode>General</c:formatCode>
                <c:ptCount val="141"/>
                <c:pt idx="0">
                  <c:v>84</c:v>
                </c:pt>
                <c:pt idx="1">
                  <c:v>84.25</c:v>
                </c:pt>
                <c:pt idx="2">
                  <c:v>84.5</c:v>
                </c:pt>
                <c:pt idx="3">
                  <c:v>84.75</c:v>
                </c:pt>
                <c:pt idx="4">
                  <c:v>85</c:v>
                </c:pt>
                <c:pt idx="5">
                  <c:v>85.25</c:v>
                </c:pt>
                <c:pt idx="6">
                  <c:v>85.5</c:v>
                </c:pt>
                <c:pt idx="7">
                  <c:v>85.75</c:v>
                </c:pt>
                <c:pt idx="8">
                  <c:v>86</c:v>
                </c:pt>
                <c:pt idx="9">
                  <c:v>86.25</c:v>
                </c:pt>
                <c:pt idx="10">
                  <c:v>86.5</c:v>
                </c:pt>
                <c:pt idx="11">
                  <c:v>86.75</c:v>
                </c:pt>
                <c:pt idx="12">
                  <c:v>87</c:v>
                </c:pt>
                <c:pt idx="13">
                  <c:v>87.25</c:v>
                </c:pt>
                <c:pt idx="14">
                  <c:v>87.5</c:v>
                </c:pt>
                <c:pt idx="15">
                  <c:v>87.75</c:v>
                </c:pt>
                <c:pt idx="16">
                  <c:v>88</c:v>
                </c:pt>
                <c:pt idx="17">
                  <c:v>88.25</c:v>
                </c:pt>
                <c:pt idx="18">
                  <c:v>88.5</c:v>
                </c:pt>
                <c:pt idx="19">
                  <c:v>88.75</c:v>
                </c:pt>
                <c:pt idx="20">
                  <c:v>89</c:v>
                </c:pt>
                <c:pt idx="21">
                  <c:v>89.25</c:v>
                </c:pt>
                <c:pt idx="22">
                  <c:v>89.5</c:v>
                </c:pt>
                <c:pt idx="23">
                  <c:v>89.75</c:v>
                </c:pt>
                <c:pt idx="24">
                  <c:v>90</c:v>
                </c:pt>
                <c:pt idx="25">
                  <c:v>90.25</c:v>
                </c:pt>
                <c:pt idx="26">
                  <c:v>90.5</c:v>
                </c:pt>
                <c:pt idx="27">
                  <c:v>90.75</c:v>
                </c:pt>
                <c:pt idx="28">
                  <c:v>91</c:v>
                </c:pt>
                <c:pt idx="29">
                  <c:v>91.25</c:v>
                </c:pt>
                <c:pt idx="30">
                  <c:v>91.5</c:v>
                </c:pt>
                <c:pt idx="31">
                  <c:v>91.75</c:v>
                </c:pt>
                <c:pt idx="32">
                  <c:v>92</c:v>
                </c:pt>
                <c:pt idx="33">
                  <c:v>92.25</c:v>
                </c:pt>
                <c:pt idx="34">
                  <c:v>92.5</c:v>
                </c:pt>
                <c:pt idx="35">
                  <c:v>92.75</c:v>
                </c:pt>
                <c:pt idx="36">
                  <c:v>93</c:v>
                </c:pt>
                <c:pt idx="37">
                  <c:v>93.25</c:v>
                </c:pt>
                <c:pt idx="38">
                  <c:v>93.5</c:v>
                </c:pt>
                <c:pt idx="39">
                  <c:v>93.75</c:v>
                </c:pt>
                <c:pt idx="40">
                  <c:v>94</c:v>
                </c:pt>
                <c:pt idx="41">
                  <c:v>94.25</c:v>
                </c:pt>
                <c:pt idx="42">
                  <c:v>94.5</c:v>
                </c:pt>
                <c:pt idx="43">
                  <c:v>94.75</c:v>
                </c:pt>
                <c:pt idx="44">
                  <c:v>95</c:v>
                </c:pt>
                <c:pt idx="45">
                  <c:v>95.25</c:v>
                </c:pt>
                <c:pt idx="46">
                  <c:v>95.5</c:v>
                </c:pt>
                <c:pt idx="47">
                  <c:v>95.75</c:v>
                </c:pt>
                <c:pt idx="48">
                  <c:v>96</c:v>
                </c:pt>
                <c:pt idx="49">
                  <c:v>96.25</c:v>
                </c:pt>
                <c:pt idx="50">
                  <c:v>96.5</c:v>
                </c:pt>
                <c:pt idx="51">
                  <c:v>96.75</c:v>
                </c:pt>
                <c:pt idx="52">
                  <c:v>97</c:v>
                </c:pt>
                <c:pt idx="53">
                  <c:v>97.25</c:v>
                </c:pt>
                <c:pt idx="54">
                  <c:v>97.5</c:v>
                </c:pt>
                <c:pt idx="55">
                  <c:v>97.75</c:v>
                </c:pt>
                <c:pt idx="56">
                  <c:v>98</c:v>
                </c:pt>
                <c:pt idx="57">
                  <c:v>98.25</c:v>
                </c:pt>
                <c:pt idx="58">
                  <c:v>98.5</c:v>
                </c:pt>
                <c:pt idx="59">
                  <c:v>98.75</c:v>
                </c:pt>
                <c:pt idx="60">
                  <c:v>99</c:v>
                </c:pt>
                <c:pt idx="61">
                  <c:v>99.25</c:v>
                </c:pt>
                <c:pt idx="62">
                  <c:v>99.5</c:v>
                </c:pt>
                <c:pt idx="63">
                  <c:v>99.75</c:v>
                </c:pt>
                <c:pt idx="64">
                  <c:v>100</c:v>
                </c:pt>
                <c:pt idx="65">
                  <c:v>100.25</c:v>
                </c:pt>
                <c:pt idx="66">
                  <c:v>100.5</c:v>
                </c:pt>
                <c:pt idx="67">
                  <c:v>100.75</c:v>
                </c:pt>
                <c:pt idx="68">
                  <c:v>101</c:v>
                </c:pt>
                <c:pt idx="69">
                  <c:v>101.25</c:v>
                </c:pt>
                <c:pt idx="70">
                  <c:v>101.5</c:v>
                </c:pt>
                <c:pt idx="71">
                  <c:v>101.75</c:v>
                </c:pt>
                <c:pt idx="72">
                  <c:v>102</c:v>
                </c:pt>
                <c:pt idx="73">
                  <c:v>102.25</c:v>
                </c:pt>
                <c:pt idx="74">
                  <c:v>102.5</c:v>
                </c:pt>
                <c:pt idx="75">
                  <c:v>102.75</c:v>
                </c:pt>
                <c:pt idx="76">
                  <c:v>103</c:v>
                </c:pt>
                <c:pt idx="77">
                  <c:v>103.25</c:v>
                </c:pt>
                <c:pt idx="78">
                  <c:v>103.5</c:v>
                </c:pt>
                <c:pt idx="79">
                  <c:v>103.75</c:v>
                </c:pt>
                <c:pt idx="80">
                  <c:v>104</c:v>
                </c:pt>
                <c:pt idx="81">
                  <c:v>104.25</c:v>
                </c:pt>
                <c:pt idx="82">
                  <c:v>104.5</c:v>
                </c:pt>
                <c:pt idx="83">
                  <c:v>104.75</c:v>
                </c:pt>
                <c:pt idx="84">
                  <c:v>105</c:v>
                </c:pt>
                <c:pt idx="85">
                  <c:v>105.25</c:v>
                </c:pt>
                <c:pt idx="86">
                  <c:v>105.5</c:v>
                </c:pt>
                <c:pt idx="87">
                  <c:v>105.75</c:v>
                </c:pt>
                <c:pt idx="88">
                  <c:v>106</c:v>
                </c:pt>
                <c:pt idx="89">
                  <c:v>106.25</c:v>
                </c:pt>
                <c:pt idx="90">
                  <c:v>106.5</c:v>
                </c:pt>
                <c:pt idx="91">
                  <c:v>106.75</c:v>
                </c:pt>
                <c:pt idx="92">
                  <c:v>107</c:v>
                </c:pt>
                <c:pt idx="93">
                  <c:v>107.25</c:v>
                </c:pt>
                <c:pt idx="94">
                  <c:v>107.5</c:v>
                </c:pt>
                <c:pt idx="95">
                  <c:v>107.75</c:v>
                </c:pt>
                <c:pt idx="96">
                  <c:v>108</c:v>
                </c:pt>
                <c:pt idx="97">
                  <c:v>108.25</c:v>
                </c:pt>
                <c:pt idx="98">
                  <c:v>108.5</c:v>
                </c:pt>
                <c:pt idx="99">
                  <c:v>108.75</c:v>
                </c:pt>
                <c:pt idx="100">
                  <c:v>109</c:v>
                </c:pt>
                <c:pt idx="101">
                  <c:v>109.25</c:v>
                </c:pt>
                <c:pt idx="102">
                  <c:v>109.5</c:v>
                </c:pt>
                <c:pt idx="103">
                  <c:v>109.75</c:v>
                </c:pt>
                <c:pt idx="104">
                  <c:v>110</c:v>
                </c:pt>
                <c:pt idx="105">
                  <c:v>110.25</c:v>
                </c:pt>
                <c:pt idx="106">
                  <c:v>110.5</c:v>
                </c:pt>
                <c:pt idx="107">
                  <c:v>110.75</c:v>
                </c:pt>
                <c:pt idx="108">
                  <c:v>111</c:v>
                </c:pt>
                <c:pt idx="109">
                  <c:v>111.25</c:v>
                </c:pt>
                <c:pt idx="110">
                  <c:v>111.5</c:v>
                </c:pt>
                <c:pt idx="111">
                  <c:v>111.75</c:v>
                </c:pt>
                <c:pt idx="112">
                  <c:v>112</c:v>
                </c:pt>
                <c:pt idx="113">
                  <c:v>112.25</c:v>
                </c:pt>
                <c:pt idx="114">
                  <c:v>112.5</c:v>
                </c:pt>
                <c:pt idx="115">
                  <c:v>112.75</c:v>
                </c:pt>
                <c:pt idx="116">
                  <c:v>113</c:v>
                </c:pt>
                <c:pt idx="117">
                  <c:v>113.25</c:v>
                </c:pt>
                <c:pt idx="118">
                  <c:v>113.5</c:v>
                </c:pt>
                <c:pt idx="119">
                  <c:v>113.75</c:v>
                </c:pt>
                <c:pt idx="120">
                  <c:v>114</c:v>
                </c:pt>
                <c:pt idx="121">
                  <c:v>114.25</c:v>
                </c:pt>
                <c:pt idx="122">
                  <c:v>114.5</c:v>
                </c:pt>
                <c:pt idx="123">
                  <c:v>114.75</c:v>
                </c:pt>
                <c:pt idx="124">
                  <c:v>115</c:v>
                </c:pt>
                <c:pt idx="125">
                  <c:v>115.25</c:v>
                </c:pt>
                <c:pt idx="126">
                  <c:v>115.5</c:v>
                </c:pt>
                <c:pt idx="127">
                  <c:v>115.75</c:v>
                </c:pt>
                <c:pt idx="128">
                  <c:v>116</c:v>
                </c:pt>
                <c:pt idx="129">
                  <c:v>116.25</c:v>
                </c:pt>
                <c:pt idx="130">
                  <c:v>116.5</c:v>
                </c:pt>
                <c:pt idx="131">
                  <c:v>116.75</c:v>
                </c:pt>
                <c:pt idx="132">
                  <c:v>117</c:v>
                </c:pt>
                <c:pt idx="133">
                  <c:v>117.25</c:v>
                </c:pt>
                <c:pt idx="134">
                  <c:v>117.5</c:v>
                </c:pt>
                <c:pt idx="135">
                  <c:v>117.75</c:v>
                </c:pt>
                <c:pt idx="136">
                  <c:v>118</c:v>
                </c:pt>
                <c:pt idx="137">
                  <c:v>118.25</c:v>
                </c:pt>
                <c:pt idx="138">
                  <c:v>118.5</c:v>
                </c:pt>
                <c:pt idx="139">
                  <c:v>118.75</c:v>
                </c:pt>
                <c:pt idx="140">
                  <c:v>119</c:v>
                </c:pt>
              </c:numCache>
            </c:numRef>
          </c:cat>
          <c:val>
            <c:numRef>
              <c:f>'Power &amp; Directional Hypotheses'!$AB$2:$AB$142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0.14867700967939759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</c:ser>
        <c:ser>
          <c:idx val="5"/>
          <c:order val="5"/>
          <c:tx>
            <c:v>ControlMean</c:v>
          </c:tx>
          <c:invertIfNegative val="0"/>
          <c:dPt>
            <c:idx val="64"/>
            <c:invertIfNegative val="0"/>
            <c:bubble3D val="0"/>
            <c:spPr>
              <a:solidFill>
                <a:schemeClr val="tx1"/>
              </a:solidFill>
            </c:spPr>
          </c:dPt>
          <c:cat>
            <c:numRef>
              <c:f>'Power &amp; Directional Hypotheses'!$V$2:$V$142</c:f>
              <c:numCache>
                <c:formatCode>General</c:formatCode>
                <c:ptCount val="141"/>
                <c:pt idx="0">
                  <c:v>84</c:v>
                </c:pt>
                <c:pt idx="1">
                  <c:v>84.25</c:v>
                </c:pt>
                <c:pt idx="2">
                  <c:v>84.5</c:v>
                </c:pt>
                <c:pt idx="3">
                  <c:v>84.75</c:v>
                </c:pt>
                <c:pt idx="4">
                  <c:v>85</c:v>
                </c:pt>
                <c:pt idx="5">
                  <c:v>85.25</c:v>
                </c:pt>
                <c:pt idx="6">
                  <c:v>85.5</c:v>
                </c:pt>
                <c:pt idx="7">
                  <c:v>85.75</c:v>
                </c:pt>
                <c:pt idx="8">
                  <c:v>86</c:v>
                </c:pt>
                <c:pt idx="9">
                  <c:v>86.25</c:v>
                </c:pt>
                <c:pt idx="10">
                  <c:v>86.5</c:v>
                </c:pt>
                <c:pt idx="11">
                  <c:v>86.75</c:v>
                </c:pt>
                <c:pt idx="12">
                  <c:v>87</c:v>
                </c:pt>
                <c:pt idx="13">
                  <c:v>87.25</c:v>
                </c:pt>
                <c:pt idx="14">
                  <c:v>87.5</c:v>
                </c:pt>
                <c:pt idx="15">
                  <c:v>87.75</c:v>
                </c:pt>
                <c:pt idx="16">
                  <c:v>88</c:v>
                </c:pt>
                <c:pt idx="17">
                  <c:v>88.25</c:v>
                </c:pt>
                <c:pt idx="18">
                  <c:v>88.5</c:v>
                </c:pt>
                <c:pt idx="19">
                  <c:v>88.75</c:v>
                </c:pt>
                <c:pt idx="20">
                  <c:v>89</c:v>
                </c:pt>
                <c:pt idx="21">
                  <c:v>89.25</c:v>
                </c:pt>
                <c:pt idx="22">
                  <c:v>89.5</c:v>
                </c:pt>
                <c:pt idx="23">
                  <c:v>89.75</c:v>
                </c:pt>
                <c:pt idx="24">
                  <c:v>90</c:v>
                </c:pt>
                <c:pt idx="25">
                  <c:v>90.25</c:v>
                </c:pt>
                <c:pt idx="26">
                  <c:v>90.5</c:v>
                </c:pt>
                <c:pt idx="27">
                  <c:v>90.75</c:v>
                </c:pt>
                <c:pt idx="28">
                  <c:v>91</c:v>
                </c:pt>
                <c:pt idx="29">
                  <c:v>91.25</c:v>
                </c:pt>
                <c:pt idx="30">
                  <c:v>91.5</c:v>
                </c:pt>
                <c:pt idx="31">
                  <c:v>91.75</c:v>
                </c:pt>
                <c:pt idx="32">
                  <c:v>92</c:v>
                </c:pt>
                <c:pt idx="33">
                  <c:v>92.25</c:v>
                </c:pt>
                <c:pt idx="34">
                  <c:v>92.5</c:v>
                </c:pt>
                <c:pt idx="35">
                  <c:v>92.75</c:v>
                </c:pt>
                <c:pt idx="36">
                  <c:v>93</c:v>
                </c:pt>
                <c:pt idx="37">
                  <c:v>93.25</c:v>
                </c:pt>
                <c:pt idx="38">
                  <c:v>93.5</c:v>
                </c:pt>
                <c:pt idx="39">
                  <c:v>93.75</c:v>
                </c:pt>
                <c:pt idx="40">
                  <c:v>94</c:v>
                </c:pt>
                <c:pt idx="41">
                  <c:v>94.25</c:v>
                </c:pt>
                <c:pt idx="42">
                  <c:v>94.5</c:v>
                </c:pt>
                <c:pt idx="43">
                  <c:v>94.75</c:v>
                </c:pt>
                <c:pt idx="44">
                  <c:v>95</c:v>
                </c:pt>
                <c:pt idx="45">
                  <c:v>95.25</c:v>
                </c:pt>
                <c:pt idx="46">
                  <c:v>95.5</c:v>
                </c:pt>
                <c:pt idx="47">
                  <c:v>95.75</c:v>
                </c:pt>
                <c:pt idx="48">
                  <c:v>96</c:v>
                </c:pt>
                <c:pt idx="49">
                  <c:v>96.25</c:v>
                </c:pt>
                <c:pt idx="50">
                  <c:v>96.5</c:v>
                </c:pt>
                <c:pt idx="51">
                  <c:v>96.75</c:v>
                </c:pt>
                <c:pt idx="52">
                  <c:v>97</c:v>
                </c:pt>
                <c:pt idx="53">
                  <c:v>97.25</c:v>
                </c:pt>
                <c:pt idx="54">
                  <c:v>97.5</c:v>
                </c:pt>
                <c:pt idx="55">
                  <c:v>97.75</c:v>
                </c:pt>
                <c:pt idx="56">
                  <c:v>98</c:v>
                </c:pt>
                <c:pt idx="57">
                  <c:v>98.25</c:v>
                </c:pt>
                <c:pt idx="58">
                  <c:v>98.5</c:v>
                </c:pt>
                <c:pt idx="59">
                  <c:v>98.75</c:v>
                </c:pt>
                <c:pt idx="60">
                  <c:v>99</c:v>
                </c:pt>
                <c:pt idx="61">
                  <c:v>99.25</c:v>
                </c:pt>
                <c:pt idx="62">
                  <c:v>99.5</c:v>
                </c:pt>
                <c:pt idx="63">
                  <c:v>99.75</c:v>
                </c:pt>
                <c:pt idx="64">
                  <c:v>100</c:v>
                </c:pt>
                <c:pt idx="65">
                  <c:v>100.25</c:v>
                </c:pt>
                <c:pt idx="66">
                  <c:v>100.5</c:v>
                </c:pt>
                <c:pt idx="67">
                  <c:v>100.75</c:v>
                </c:pt>
                <c:pt idx="68">
                  <c:v>101</c:v>
                </c:pt>
                <c:pt idx="69">
                  <c:v>101.25</c:v>
                </c:pt>
                <c:pt idx="70">
                  <c:v>101.5</c:v>
                </c:pt>
                <c:pt idx="71">
                  <c:v>101.75</c:v>
                </c:pt>
                <c:pt idx="72">
                  <c:v>102</c:v>
                </c:pt>
                <c:pt idx="73">
                  <c:v>102.25</c:v>
                </c:pt>
                <c:pt idx="74">
                  <c:v>102.5</c:v>
                </c:pt>
                <c:pt idx="75">
                  <c:v>102.75</c:v>
                </c:pt>
                <c:pt idx="76">
                  <c:v>103</c:v>
                </c:pt>
                <c:pt idx="77">
                  <c:v>103.25</c:v>
                </c:pt>
                <c:pt idx="78">
                  <c:v>103.5</c:v>
                </c:pt>
                <c:pt idx="79">
                  <c:v>103.75</c:v>
                </c:pt>
                <c:pt idx="80">
                  <c:v>104</c:v>
                </c:pt>
                <c:pt idx="81">
                  <c:v>104.25</c:v>
                </c:pt>
                <c:pt idx="82">
                  <c:v>104.5</c:v>
                </c:pt>
                <c:pt idx="83">
                  <c:v>104.75</c:v>
                </c:pt>
                <c:pt idx="84">
                  <c:v>105</c:v>
                </c:pt>
                <c:pt idx="85">
                  <c:v>105.25</c:v>
                </c:pt>
                <c:pt idx="86">
                  <c:v>105.5</c:v>
                </c:pt>
                <c:pt idx="87">
                  <c:v>105.75</c:v>
                </c:pt>
                <c:pt idx="88">
                  <c:v>106</c:v>
                </c:pt>
                <c:pt idx="89">
                  <c:v>106.25</c:v>
                </c:pt>
                <c:pt idx="90">
                  <c:v>106.5</c:v>
                </c:pt>
                <c:pt idx="91">
                  <c:v>106.75</c:v>
                </c:pt>
                <c:pt idx="92">
                  <c:v>107</c:v>
                </c:pt>
                <c:pt idx="93">
                  <c:v>107.25</c:v>
                </c:pt>
                <c:pt idx="94">
                  <c:v>107.5</c:v>
                </c:pt>
                <c:pt idx="95">
                  <c:v>107.75</c:v>
                </c:pt>
                <c:pt idx="96">
                  <c:v>108</c:v>
                </c:pt>
                <c:pt idx="97">
                  <c:v>108.25</c:v>
                </c:pt>
                <c:pt idx="98">
                  <c:v>108.5</c:v>
                </c:pt>
                <c:pt idx="99">
                  <c:v>108.75</c:v>
                </c:pt>
                <c:pt idx="100">
                  <c:v>109</c:v>
                </c:pt>
                <c:pt idx="101">
                  <c:v>109.25</c:v>
                </c:pt>
                <c:pt idx="102">
                  <c:v>109.5</c:v>
                </c:pt>
                <c:pt idx="103">
                  <c:v>109.75</c:v>
                </c:pt>
                <c:pt idx="104">
                  <c:v>110</c:v>
                </c:pt>
                <c:pt idx="105">
                  <c:v>110.25</c:v>
                </c:pt>
                <c:pt idx="106">
                  <c:v>110.5</c:v>
                </c:pt>
                <c:pt idx="107">
                  <c:v>110.75</c:v>
                </c:pt>
                <c:pt idx="108">
                  <c:v>111</c:v>
                </c:pt>
                <c:pt idx="109">
                  <c:v>111.25</c:v>
                </c:pt>
                <c:pt idx="110">
                  <c:v>111.5</c:v>
                </c:pt>
                <c:pt idx="111">
                  <c:v>111.75</c:v>
                </c:pt>
                <c:pt idx="112">
                  <c:v>112</c:v>
                </c:pt>
                <c:pt idx="113">
                  <c:v>112.25</c:v>
                </c:pt>
                <c:pt idx="114">
                  <c:v>112.5</c:v>
                </c:pt>
                <c:pt idx="115">
                  <c:v>112.75</c:v>
                </c:pt>
                <c:pt idx="116">
                  <c:v>113</c:v>
                </c:pt>
                <c:pt idx="117">
                  <c:v>113.25</c:v>
                </c:pt>
                <c:pt idx="118">
                  <c:v>113.5</c:v>
                </c:pt>
                <c:pt idx="119">
                  <c:v>113.75</c:v>
                </c:pt>
                <c:pt idx="120">
                  <c:v>114</c:v>
                </c:pt>
                <c:pt idx="121">
                  <c:v>114.25</c:v>
                </c:pt>
                <c:pt idx="122">
                  <c:v>114.5</c:v>
                </c:pt>
                <c:pt idx="123">
                  <c:v>114.75</c:v>
                </c:pt>
                <c:pt idx="124">
                  <c:v>115</c:v>
                </c:pt>
                <c:pt idx="125">
                  <c:v>115.25</c:v>
                </c:pt>
                <c:pt idx="126">
                  <c:v>115.5</c:v>
                </c:pt>
                <c:pt idx="127">
                  <c:v>115.75</c:v>
                </c:pt>
                <c:pt idx="128">
                  <c:v>116</c:v>
                </c:pt>
                <c:pt idx="129">
                  <c:v>116.25</c:v>
                </c:pt>
                <c:pt idx="130">
                  <c:v>116.5</c:v>
                </c:pt>
                <c:pt idx="131">
                  <c:v>116.75</c:v>
                </c:pt>
                <c:pt idx="132">
                  <c:v>117</c:v>
                </c:pt>
                <c:pt idx="133">
                  <c:v>117.25</c:v>
                </c:pt>
                <c:pt idx="134">
                  <c:v>117.5</c:v>
                </c:pt>
                <c:pt idx="135">
                  <c:v>117.75</c:v>
                </c:pt>
                <c:pt idx="136">
                  <c:v>118</c:v>
                </c:pt>
                <c:pt idx="137">
                  <c:v>118.25</c:v>
                </c:pt>
                <c:pt idx="138">
                  <c:v>118.5</c:v>
                </c:pt>
                <c:pt idx="139">
                  <c:v>118.75</c:v>
                </c:pt>
                <c:pt idx="140">
                  <c:v>119</c:v>
                </c:pt>
              </c:numCache>
            </c:numRef>
          </c:cat>
          <c:val>
            <c:numRef>
              <c:f>'Power &amp; Directional Hypotheses'!$AA$2:$AA$142</c:f>
              <c:numCache>
                <c:formatCode>General</c:formatCode>
                <c:ptCount val="1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0.14867700967939759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45632"/>
        <c:axId val="203847168"/>
      </c:barChart>
      <c:lineChart>
        <c:grouping val="standard"/>
        <c:varyColors val="0"/>
        <c:ser>
          <c:idx val="2"/>
          <c:order val="0"/>
          <c:tx>
            <c:v>Control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'Power &amp; Directional Hypotheses'!$V$2:$V$142</c:f>
              <c:numCache>
                <c:formatCode>General</c:formatCode>
                <c:ptCount val="141"/>
                <c:pt idx="0">
                  <c:v>84</c:v>
                </c:pt>
                <c:pt idx="1">
                  <c:v>84.25</c:v>
                </c:pt>
                <c:pt idx="2">
                  <c:v>84.5</c:v>
                </c:pt>
                <c:pt idx="3">
                  <c:v>84.75</c:v>
                </c:pt>
                <c:pt idx="4">
                  <c:v>85</c:v>
                </c:pt>
                <c:pt idx="5">
                  <c:v>85.25</c:v>
                </c:pt>
                <c:pt idx="6">
                  <c:v>85.5</c:v>
                </c:pt>
                <c:pt idx="7">
                  <c:v>85.75</c:v>
                </c:pt>
                <c:pt idx="8">
                  <c:v>86</c:v>
                </c:pt>
                <c:pt idx="9">
                  <c:v>86.25</c:v>
                </c:pt>
                <c:pt idx="10">
                  <c:v>86.5</c:v>
                </c:pt>
                <c:pt idx="11">
                  <c:v>86.75</c:v>
                </c:pt>
                <c:pt idx="12">
                  <c:v>87</c:v>
                </c:pt>
                <c:pt idx="13">
                  <c:v>87.25</c:v>
                </c:pt>
                <c:pt idx="14">
                  <c:v>87.5</c:v>
                </c:pt>
                <c:pt idx="15">
                  <c:v>87.75</c:v>
                </c:pt>
                <c:pt idx="16">
                  <c:v>88</c:v>
                </c:pt>
                <c:pt idx="17">
                  <c:v>88.25</c:v>
                </c:pt>
                <c:pt idx="18">
                  <c:v>88.5</c:v>
                </c:pt>
                <c:pt idx="19">
                  <c:v>88.75</c:v>
                </c:pt>
                <c:pt idx="20">
                  <c:v>89</c:v>
                </c:pt>
                <c:pt idx="21">
                  <c:v>89.25</c:v>
                </c:pt>
                <c:pt idx="22">
                  <c:v>89.5</c:v>
                </c:pt>
                <c:pt idx="23">
                  <c:v>89.75</c:v>
                </c:pt>
                <c:pt idx="24">
                  <c:v>90</c:v>
                </c:pt>
                <c:pt idx="25">
                  <c:v>90.25</c:v>
                </c:pt>
                <c:pt idx="26">
                  <c:v>90.5</c:v>
                </c:pt>
                <c:pt idx="27">
                  <c:v>90.75</c:v>
                </c:pt>
                <c:pt idx="28">
                  <c:v>91</c:v>
                </c:pt>
                <c:pt idx="29">
                  <c:v>91.25</c:v>
                </c:pt>
                <c:pt idx="30">
                  <c:v>91.5</c:v>
                </c:pt>
                <c:pt idx="31">
                  <c:v>91.75</c:v>
                </c:pt>
                <c:pt idx="32">
                  <c:v>92</c:v>
                </c:pt>
                <c:pt idx="33">
                  <c:v>92.25</c:v>
                </c:pt>
                <c:pt idx="34">
                  <c:v>92.5</c:v>
                </c:pt>
                <c:pt idx="35">
                  <c:v>92.75</c:v>
                </c:pt>
                <c:pt idx="36">
                  <c:v>93</c:v>
                </c:pt>
                <c:pt idx="37">
                  <c:v>93.25</c:v>
                </c:pt>
                <c:pt idx="38">
                  <c:v>93.5</c:v>
                </c:pt>
                <c:pt idx="39">
                  <c:v>93.75</c:v>
                </c:pt>
                <c:pt idx="40">
                  <c:v>94</c:v>
                </c:pt>
                <c:pt idx="41">
                  <c:v>94.25</c:v>
                </c:pt>
                <c:pt idx="42">
                  <c:v>94.5</c:v>
                </c:pt>
                <c:pt idx="43">
                  <c:v>94.75</c:v>
                </c:pt>
                <c:pt idx="44">
                  <c:v>95</c:v>
                </c:pt>
                <c:pt idx="45">
                  <c:v>95.25</c:v>
                </c:pt>
                <c:pt idx="46">
                  <c:v>95.5</c:v>
                </c:pt>
                <c:pt idx="47">
                  <c:v>95.75</c:v>
                </c:pt>
                <c:pt idx="48">
                  <c:v>96</c:v>
                </c:pt>
                <c:pt idx="49">
                  <c:v>96.25</c:v>
                </c:pt>
                <c:pt idx="50">
                  <c:v>96.5</c:v>
                </c:pt>
                <c:pt idx="51">
                  <c:v>96.75</c:v>
                </c:pt>
                <c:pt idx="52">
                  <c:v>97</c:v>
                </c:pt>
                <c:pt idx="53">
                  <c:v>97.25</c:v>
                </c:pt>
                <c:pt idx="54">
                  <c:v>97.5</c:v>
                </c:pt>
                <c:pt idx="55">
                  <c:v>97.75</c:v>
                </c:pt>
                <c:pt idx="56">
                  <c:v>98</c:v>
                </c:pt>
                <c:pt idx="57">
                  <c:v>98.25</c:v>
                </c:pt>
                <c:pt idx="58">
                  <c:v>98.5</c:v>
                </c:pt>
                <c:pt idx="59">
                  <c:v>98.75</c:v>
                </c:pt>
                <c:pt idx="60">
                  <c:v>99</c:v>
                </c:pt>
                <c:pt idx="61">
                  <c:v>99.25</c:v>
                </c:pt>
                <c:pt idx="62">
                  <c:v>99.5</c:v>
                </c:pt>
                <c:pt idx="63">
                  <c:v>99.75</c:v>
                </c:pt>
                <c:pt idx="64">
                  <c:v>100</c:v>
                </c:pt>
                <c:pt idx="65">
                  <c:v>100.25</c:v>
                </c:pt>
                <c:pt idx="66">
                  <c:v>100.5</c:v>
                </c:pt>
                <c:pt idx="67">
                  <c:v>100.75</c:v>
                </c:pt>
                <c:pt idx="68">
                  <c:v>101</c:v>
                </c:pt>
                <c:pt idx="69">
                  <c:v>101.25</c:v>
                </c:pt>
                <c:pt idx="70">
                  <c:v>101.5</c:v>
                </c:pt>
                <c:pt idx="71">
                  <c:v>101.75</c:v>
                </c:pt>
                <c:pt idx="72">
                  <c:v>102</c:v>
                </c:pt>
                <c:pt idx="73">
                  <c:v>102.25</c:v>
                </c:pt>
                <c:pt idx="74">
                  <c:v>102.5</c:v>
                </c:pt>
                <c:pt idx="75">
                  <c:v>102.75</c:v>
                </c:pt>
                <c:pt idx="76">
                  <c:v>103</c:v>
                </c:pt>
                <c:pt idx="77">
                  <c:v>103.25</c:v>
                </c:pt>
                <c:pt idx="78">
                  <c:v>103.5</c:v>
                </c:pt>
                <c:pt idx="79">
                  <c:v>103.75</c:v>
                </c:pt>
                <c:pt idx="80">
                  <c:v>104</c:v>
                </c:pt>
                <c:pt idx="81">
                  <c:v>104.25</c:v>
                </c:pt>
                <c:pt idx="82">
                  <c:v>104.5</c:v>
                </c:pt>
                <c:pt idx="83">
                  <c:v>104.75</c:v>
                </c:pt>
                <c:pt idx="84">
                  <c:v>105</c:v>
                </c:pt>
                <c:pt idx="85">
                  <c:v>105.25</c:v>
                </c:pt>
                <c:pt idx="86">
                  <c:v>105.5</c:v>
                </c:pt>
                <c:pt idx="87">
                  <c:v>105.75</c:v>
                </c:pt>
                <c:pt idx="88">
                  <c:v>106</c:v>
                </c:pt>
                <c:pt idx="89">
                  <c:v>106.25</c:v>
                </c:pt>
                <c:pt idx="90">
                  <c:v>106.5</c:v>
                </c:pt>
                <c:pt idx="91">
                  <c:v>106.75</c:v>
                </c:pt>
                <c:pt idx="92">
                  <c:v>107</c:v>
                </c:pt>
                <c:pt idx="93">
                  <c:v>107.25</c:v>
                </c:pt>
                <c:pt idx="94">
                  <c:v>107.5</c:v>
                </c:pt>
                <c:pt idx="95">
                  <c:v>107.75</c:v>
                </c:pt>
                <c:pt idx="96">
                  <c:v>108</c:v>
                </c:pt>
                <c:pt idx="97">
                  <c:v>108.25</c:v>
                </c:pt>
                <c:pt idx="98">
                  <c:v>108.5</c:v>
                </c:pt>
                <c:pt idx="99">
                  <c:v>108.75</c:v>
                </c:pt>
                <c:pt idx="100">
                  <c:v>109</c:v>
                </c:pt>
                <c:pt idx="101">
                  <c:v>109.25</c:v>
                </c:pt>
                <c:pt idx="102">
                  <c:v>109.5</c:v>
                </c:pt>
                <c:pt idx="103">
                  <c:v>109.75</c:v>
                </c:pt>
                <c:pt idx="104">
                  <c:v>110</c:v>
                </c:pt>
                <c:pt idx="105">
                  <c:v>110.25</c:v>
                </c:pt>
                <c:pt idx="106">
                  <c:v>110.5</c:v>
                </c:pt>
                <c:pt idx="107">
                  <c:v>110.75</c:v>
                </c:pt>
                <c:pt idx="108">
                  <c:v>111</c:v>
                </c:pt>
                <c:pt idx="109">
                  <c:v>111.25</c:v>
                </c:pt>
                <c:pt idx="110">
                  <c:v>111.5</c:v>
                </c:pt>
                <c:pt idx="111">
                  <c:v>111.75</c:v>
                </c:pt>
                <c:pt idx="112">
                  <c:v>112</c:v>
                </c:pt>
                <c:pt idx="113">
                  <c:v>112.25</c:v>
                </c:pt>
                <c:pt idx="114">
                  <c:v>112.5</c:v>
                </c:pt>
                <c:pt idx="115">
                  <c:v>112.75</c:v>
                </c:pt>
                <c:pt idx="116">
                  <c:v>113</c:v>
                </c:pt>
                <c:pt idx="117">
                  <c:v>113.25</c:v>
                </c:pt>
                <c:pt idx="118">
                  <c:v>113.5</c:v>
                </c:pt>
                <c:pt idx="119">
                  <c:v>113.75</c:v>
                </c:pt>
                <c:pt idx="120">
                  <c:v>114</c:v>
                </c:pt>
                <c:pt idx="121">
                  <c:v>114.25</c:v>
                </c:pt>
                <c:pt idx="122">
                  <c:v>114.5</c:v>
                </c:pt>
                <c:pt idx="123">
                  <c:v>114.75</c:v>
                </c:pt>
                <c:pt idx="124">
                  <c:v>115</c:v>
                </c:pt>
                <c:pt idx="125">
                  <c:v>115.25</c:v>
                </c:pt>
                <c:pt idx="126">
                  <c:v>115.5</c:v>
                </c:pt>
                <c:pt idx="127">
                  <c:v>115.75</c:v>
                </c:pt>
                <c:pt idx="128">
                  <c:v>116</c:v>
                </c:pt>
                <c:pt idx="129">
                  <c:v>116.25</c:v>
                </c:pt>
                <c:pt idx="130">
                  <c:v>116.5</c:v>
                </c:pt>
                <c:pt idx="131">
                  <c:v>116.75</c:v>
                </c:pt>
                <c:pt idx="132">
                  <c:v>117</c:v>
                </c:pt>
                <c:pt idx="133">
                  <c:v>117.25</c:v>
                </c:pt>
                <c:pt idx="134">
                  <c:v>117.5</c:v>
                </c:pt>
                <c:pt idx="135">
                  <c:v>117.75</c:v>
                </c:pt>
                <c:pt idx="136">
                  <c:v>118</c:v>
                </c:pt>
                <c:pt idx="137">
                  <c:v>118.25</c:v>
                </c:pt>
                <c:pt idx="138">
                  <c:v>118.5</c:v>
                </c:pt>
                <c:pt idx="139">
                  <c:v>118.75</c:v>
                </c:pt>
                <c:pt idx="140">
                  <c:v>119</c:v>
                </c:pt>
              </c:numCache>
            </c:numRef>
          </c:cat>
          <c:val>
            <c:numRef>
              <c:f>'Power &amp; Directional Hypotheses'!$W$2:$W$142</c:f>
              <c:numCache>
                <c:formatCode>General</c:formatCode>
                <c:ptCount val="141"/>
                <c:pt idx="0">
                  <c:v>2.8278282464056695E-9</c:v>
                </c:pt>
                <c:pt idx="1">
                  <c:v>4.9073019547779913E-9</c:v>
                </c:pt>
                <c:pt idx="2">
                  <c:v>8.4423357078079314E-9</c:v>
                </c:pt>
                <c:pt idx="3">
                  <c:v>1.4398343707003473E-8</c:v>
                </c:pt>
                <c:pt idx="4">
                  <c:v>2.4344033549367408E-8</c:v>
                </c:pt>
                <c:pt idx="5">
                  <c:v>4.0803989001936819E-8</c:v>
                </c:pt>
                <c:pt idx="6">
                  <c:v>6.7802044291666784E-8</c:v>
                </c:pt>
                <c:pt idx="7">
                  <c:v>1.1168967768300591E-7</c:v>
                </c:pt>
                <c:pt idx="8">
                  <c:v>1.8239518506459407E-7</c:v>
                </c:pt>
                <c:pt idx="9">
                  <c:v>2.9528663035983283E-7</c:v>
                </c:pt>
                <c:pt idx="10">
                  <c:v>4.7391917521466088E-7</c:v>
                </c:pt>
                <c:pt idx="11">
                  <c:v>7.5404082639379078E-7</c:v>
                </c:pt>
                <c:pt idx="12">
                  <c:v>1.1893660102253522E-6</c:v>
                </c:pt>
                <c:pt idx="13">
                  <c:v>1.8598001054258132E-6</c:v>
                </c:pt>
                <c:pt idx="14">
                  <c:v>2.8830162850978571E-6</c:v>
                </c:pt>
                <c:pt idx="15">
                  <c:v>4.4305537103862186E-6</c:v>
                </c:pt>
                <c:pt idx="16">
                  <c:v>6.7499257967409196E-6</c:v>
                </c:pt>
                <c:pt idx="17">
                  <c:v>1.0194597270904466E-5</c:v>
                </c:pt>
                <c:pt idx="18">
                  <c:v>1.5264101036793662E-5</c:v>
                </c:pt>
                <c:pt idx="19">
                  <c:v>2.2657003552465654E-5</c:v>
                </c:pt>
                <c:pt idx="20">
                  <c:v>3.333986186093623E-5</c:v>
                </c:pt>
                <c:pt idx="21">
                  <c:v>4.8635703477100219E-5</c:v>
                </c:pt>
                <c:pt idx="22">
                  <c:v>7.0335841952895515E-5</c:v>
                </c:pt>
                <c:pt idx="23">
                  <c:v>1.0083893765462614E-4</c:v>
                </c:pt>
                <c:pt idx="24">
                  <c:v>1.4332102830568469E-4</c:v>
                </c:pt>
                <c:pt idx="25">
                  <c:v>2.0193967450780133E-4</c:v>
                </c:pt>
                <c:pt idx="26">
                  <c:v>2.8207426875337784E-4</c:v>
                </c:pt>
                <c:pt idx="27">
                  <c:v>3.9060281839549876E-4</c:v>
                </c:pt>
                <c:pt idx="28">
                  <c:v>5.3621302228276885E-4</c:v>
                </c:pt>
                <c:pt idx="29">
                  <c:v>7.2974213642902316E-4</c:v>
                </c:pt>
                <c:pt idx="30">
                  <c:v>9.8453593742455197E-4</c:v>
                </c:pt>
                <c:pt idx="31">
                  <c:v>1.316812090683708E-3</c:v>
                </c:pt>
                <c:pt idx="32">
                  <c:v>1.746007561775814E-3</c:v>
                </c:pt>
                <c:pt idx="33">
                  <c:v>2.2950836423619747E-3</c:v>
                </c:pt>
                <c:pt idx="34">
                  <c:v>2.9907561032225228E-3</c:v>
                </c:pt>
                <c:pt idx="35">
                  <c:v>3.8636124807322056E-3</c:v>
                </c:pt>
                <c:pt idx="36">
                  <c:v>4.948074222825052E-3</c:v>
                </c:pt>
                <c:pt idx="37">
                  <c:v>6.2821591354408996E-3</c:v>
                </c:pt>
                <c:pt idx="38">
                  <c:v>7.9070000940924465E-3</c:v>
                </c:pt>
                <c:pt idx="39">
                  <c:v>9.8660801008381167E-3</c:v>
                </c:pt>
                <c:pt idx="40">
                  <c:v>1.2204152134938735E-2</c:v>
                </c:pt>
                <c:pt idx="41">
                  <c:v>1.4965825297870838E-2</c:v>
                </c:pt>
                <c:pt idx="42">
                  <c:v>1.8193816585794019E-2</c:v>
                </c:pt>
                <c:pt idx="43">
                  <c:v>2.1926889896040733E-2</c:v>
                </c:pt>
                <c:pt idx="44">
                  <c:v>2.6197529741734452E-2</c:v>
                </c:pt>
                <c:pt idx="45">
                  <c:v>3.1029425221999488E-2</c:v>
                </c:pt>
                <c:pt idx="46">
                  <c:v>3.6434868165445437E-2</c:v>
                </c:pt>
                <c:pt idx="47">
                  <c:v>4.2412195686244054E-2</c:v>
                </c:pt>
                <c:pt idx="48">
                  <c:v>4.894342903470579E-2</c:v>
                </c:pt>
                <c:pt idx="49">
                  <c:v>5.5992274886636099E-2</c:v>
                </c:pt>
                <c:pt idx="50">
                  <c:v>6.3502659589578583E-2</c:v>
                </c:pt>
                <c:pt idx="51">
                  <c:v>7.1397959344082565E-2</c:v>
                </c:pt>
                <c:pt idx="52">
                  <c:v>7.9581068588926093E-2</c:v>
                </c:pt>
                <c:pt idx="53">
                  <c:v>8.7935414743505552E-2</c:v>
                </c:pt>
                <c:pt idx="54">
                  <c:v>9.6326980893563008E-2</c:v>
                </c:pt>
                <c:pt idx="55">
                  <c:v>0.10460734120439164</c:v>
                </c:pt>
                <c:pt idx="56">
                  <c:v>0.11261765022648193</c:v>
                </c:pt>
                <c:pt idx="57">
                  <c:v>0.12019346124427702</c:v>
                </c:pt>
                <c:pt idx="58">
                  <c:v>0.12717018550731315</c:v>
                </c:pt>
                <c:pt idx="59">
                  <c:v>0.13338894891349243</c:v>
                </c:pt>
                <c:pt idx="60">
                  <c:v>0.13870256056450569</c:v>
                </c:pt>
                <c:pt idx="61">
                  <c:v>0.14298128288347553</c:v>
                </c:pt>
                <c:pt idx="62">
                  <c:v>0.14611808872319437</c:v>
                </c:pt>
                <c:pt idx="63">
                  <c:v>0.14803310852397542</c:v>
                </c:pt>
                <c:pt idx="64">
                  <c:v>0.14867700967939759</c:v>
                </c:pt>
                <c:pt idx="65">
                  <c:v>0.14803310852397542</c:v>
                </c:pt>
                <c:pt idx="66">
                  <c:v>0.14611808872319437</c:v>
                </c:pt>
                <c:pt idx="67">
                  <c:v>0.14298128288347553</c:v>
                </c:pt>
                <c:pt idx="68">
                  <c:v>0.13870256056450569</c:v>
                </c:pt>
                <c:pt idx="69">
                  <c:v>0.13338894891349243</c:v>
                </c:pt>
                <c:pt idx="70">
                  <c:v>0.12717018550731315</c:v>
                </c:pt>
                <c:pt idx="71">
                  <c:v>0.12019346124427702</c:v>
                </c:pt>
                <c:pt idx="72">
                  <c:v>0.11261765022648193</c:v>
                </c:pt>
                <c:pt idx="73">
                  <c:v>0.10460734120439164</c:v>
                </c:pt>
                <c:pt idx="74">
                  <c:v>9.6326980893563008E-2</c:v>
                </c:pt>
                <c:pt idx="75">
                  <c:v>8.7935414743505552E-2</c:v>
                </c:pt>
                <c:pt idx="76">
                  <c:v>7.9581068588926093E-2</c:v>
                </c:pt>
                <c:pt idx="77">
                  <c:v>7.1397959344082565E-2</c:v>
                </c:pt>
                <c:pt idx="78">
                  <c:v>6.3502659589578583E-2</c:v>
                </c:pt>
                <c:pt idx="79">
                  <c:v>5.5992274886636099E-2</c:v>
                </c:pt>
                <c:pt idx="80">
                  <c:v>4.894342903470579E-2</c:v>
                </c:pt>
                <c:pt idx="81">
                  <c:v>4.2412195686244054E-2</c:v>
                </c:pt>
                <c:pt idx="82">
                  <c:v>3.6434868165445437E-2</c:v>
                </c:pt>
                <c:pt idx="83">
                  <c:v>3.1029425221999488E-2</c:v>
                </c:pt>
                <c:pt idx="84">
                  <c:v>2.6197529741734452E-2</c:v>
                </c:pt>
                <c:pt idx="85">
                  <c:v>2.1926889896040733E-2</c:v>
                </c:pt>
                <c:pt idx="86">
                  <c:v>1.8193816585794019E-2</c:v>
                </c:pt>
                <c:pt idx="87">
                  <c:v>1.4965825297870838E-2</c:v>
                </c:pt>
                <c:pt idx="88">
                  <c:v>1.2204152134938735E-2</c:v>
                </c:pt>
                <c:pt idx="89">
                  <c:v>9.8660801008381167E-3</c:v>
                </c:pt>
                <c:pt idx="90">
                  <c:v>7.9070000940924465E-3</c:v>
                </c:pt>
                <c:pt idx="91">
                  <c:v>6.2821591354408996E-3</c:v>
                </c:pt>
                <c:pt idx="92">
                  <c:v>4.948074222825052E-3</c:v>
                </c:pt>
                <c:pt idx="93">
                  <c:v>3.8636124807322056E-3</c:v>
                </c:pt>
                <c:pt idx="94">
                  <c:v>2.9907561032225228E-3</c:v>
                </c:pt>
                <c:pt idx="95">
                  <c:v>2.2950836423619747E-3</c:v>
                </c:pt>
                <c:pt idx="96">
                  <c:v>1.746007561775814E-3</c:v>
                </c:pt>
                <c:pt idx="97">
                  <c:v>1.316812090683708E-3</c:v>
                </c:pt>
                <c:pt idx="98">
                  <c:v>9.8453593742455197E-4</c:v>
                </c:pt>
                <c:pt idx="99">
                  <c:v>7.2974213642902316E-4</c:v>
                </c:pt>
                <c:pt idx="100">
                  <c:v>5.3621302228276885E-4</c:v>
                </c:pt>
                <c:pt idx="101">
                  <c:v>3.9060281839549876E-4</c:v>
                </c:pt>
                <c:pt idx="102">
                  <c:v>2.8207426875337784E-4</c:v>
                </c:pt>
                <c:pt idx="103">
                  <c:v>2.0193967450780133E-4</c:v>
                </c:pt>
                <c:pt idx="104">
                  <c:v>1.4332102830568469E-4</c:v>
                </c:pt>
                <c:pt idx="105">
                  <c:v>1.0083893765462614E-4</c:v>
                </c:pt>
                <c:pt idx="106">
                  <c:v>7.0335841952895515E-5</c:v>
                </c:pt>
                <c:pt idx="107">
                  <c:v>4.8635703477100219E-5</c:v>
                </c:pt>
                <c:pt idx="108">
                  <c:v>3.333986186093623E-5</c:v>
                </c:pt>
                <c:pt idx="109">
                  <c:v>2.2657003552465654E-5</c:v>
                </c:pt>
                <c:pt idx="110">
                  <c:v>1.5264101036793662E-5</c:v>
                </c:pt>
                <c:pt idx="111">
                  <c:v>1.0194597270904466E-5</c:v>
                </c:pt>
                <c:pt idx="112">
                  <c:v>6.7499257967409196E-6</c:v>
                </c:pt>
                <c:pt idx="113">
                  <c:v>4.4305537103862186E-6</c:v>
                </c:pt>
                <c:pt idx="114">
                  <c:v>2.8830162850978571E-6</c:v>
                </c:pt>
                <c:pt idx="115">
                  <c:v>1.8598001054258132E-6</c:v>
                </c:pt>
                <c:pt idx="116">
                  <c:v>1.1893660102253522E-6</c:v>
                </c:pt>
                <c:pt idx="117">
                  <c:v>7.5404082639379078E-7</c:v>
                </c:pt>
                <c:pt idx="118">
                  <c:v>4.7391917521466088E-7</c:v>
                </c:pt>
                <c:pt idx="119">
                  <c:v>2.9528663035983283E-7</c:v>
                </c:pt>
                <c:pt idx="120">
                  <c:v>1.8239518506459407E-7</c:v>
                </c:pt>
                <c:pt idx="121">
                  <c:v>1.1168967768300591E-7</c:v>
                </c:pt>
                <c:pt idx="122">
                  <c:v>6.7802044291666784E-8</c:v>
                </c:pt>
                <c:pt idx="123">
                  <c:v>4.0803989001936819E-8</c:v>
                </c:pt>
                <c:pt idx="124">
                  <c:v>2.4344033549367408E-8</c:v>
                </c:pt>
                <c:pt idx="125">
                  <c:v>1.4398343707003473E-8</c:v>
                </c:pt>
                <c:pt idx="126">
                  <c:v>8.4423357078079314E-9</c:v>
                </c:pt>
                <c:pt idx="127">
                  <c:v>4.9073019547779913E-9</c:v>
                </c:pt>
                <c:pt idx="128">
                  <c:v>2.8278282464056695E-9</c:v>
                </c:pt>
                <c:pt idx="129">
                  <c:v>1.6154493925689432E-9</c:v>
                </c:pt>
                <c:pt idx="130">
                  <c:v>9.1487923203076473E-10</c:v>
                </c:pt>
                <c:pt idx="131">
                  <c:v>5.1364641761509411E-10</c:v>
                </c:pt>
                <c:pt idx="132">
                  <c:v>2.8588728514903482E-10</c:v>
                </c:pt>
                <c:pt idx="133">
                  <c:v>1.5774496285341449E-10</c:v>
                </c:pt>
                <c:pt idx="134">
                  <c:v>8.6287173365513997E-11</c:v>
                </c:pt>
                <c:pt idx="135">
                  <c:v>4.6791510735783966E-11</c:v>
                </c:pt>
                <c:pt idx="136">
                  <c:v>2.5154632381720149E-11</c:v>
                </c:pt>
                <c:pt idx="137">
                  <c:v>1.3405992278137239E-11</c:v>
                </c:pt>
                <c:pt idx="138">
                  <c:v>7.0828825069683331E-12</c:v>
                </c:pt>
                <c:pt idx="139">
                  <c:v>3.7098059464521993E-12</c:v>
                </c:pt>
                <c:pt idx="140">
                  <c:v>1.9262933750466236E-12</c:v>
                </c:pt>
              </c:numCache>
            </c:numRef>
          </c:val>
          <c:smooth val="1"/>
        </c:ser>
        <c:ser>
          <c:idx val="3"/>
          <c:order val="1"/>
          <c:tx>
            <c:v>Treatment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'Power &amp; Directional Hypotheses'!$V$2:$V$142</c:f>
              <c:numCache>
                <c:formatCode>General</c:formatCode>
                <c:ptCount val="141"/>
                <c:pt idx="0">
                  <c:v>84</c:v>
                </c:pt>
                <c:pt idx="1">
                  <c:v>84.25</c:v>
                </c:pt>
                <c:pt idx="2">
                  <c:v>84.5</c:v>
                </c:pt>
                <c:pt idx="3">
                  <c:v>84.75</c:v>
                </c:pt>
                <c:pt idx="4">
                  <c:v>85</c:v>
                </c:pt>
                <c:pt idx="5">
                  <c:v>85.25</c:v>
                </c:pt>
                <c:pt idx="6">
                  <c:v>85.5</c:v>
                </c:pt>
                <c:pt idx="7">
                  <c:v>85.75</c:v>
                </c:pt>
                <c:pt idx="8">
                  <c:v>86</c:v>
                </c:pt>
                <c:pt idx="9">
                  <c:v>86.25</c:v>
                </c:pt>
                <c:pt idx="10">
                  <c:v>86.5</c:v>
                </c:pt>
                <c:pt idx="11">
                  <c:v>86.75</c:v>
                </c:pt>
                <c:pt idx="12">
                  <c:v>87</c:v>
                </c:pt>
                <c:pt idx="13">
                  <c:v>87.25</c:v>
                </c:pt>
                <c:pt idx="14">
                  <c:v>87.5</c:v>
                </c:pt>
                <c:pt idx="15">
                  <c:v>87.75</c:v>
                </c:pt>
                <c:pt idx="16">
                  <c:v>88</c:v>
                </c:pt>
                <c:pt idx="17">
                  <c:v>88.25</c:v>
                </c:pt>
                <c:pt idx="18">
                  <c:v>88.5</c:v>
                </c:pt>
                <c:pt idx="19">
                  <c:v>88.75</c:v>
                </c:pt>
                <c:pt idx="20">
                  <c:v>89</c:v>
                </c:pt>
                <c:pt idx="21">
                  <c:v>89.25</c:v>
                </c:pt>
                <c:pt idx="22">
                  <c:v>89.5</c:v>
                </c:pt>
                <c:pt idx="23">
                  <c:v>89.75</c:v>
                </c:pt>
                <c:pt idx="24">
                  <c:v>90</c:v>
                </c:pt>
                <c:pt idx="25">
                  <c:v>90.25</c:v>
                </c:pt>
                <c:pt idx="26">
                  <c:v>90.5</c:v>
                </c:pt>
                <c:pt idx="27">
                  <c:v>90.75</c:v>
                </c:pt>
                <c:pt idx="28">
                  <c:v>91</c:v>
                </c:pt>
                <c:pt idx="29">
                  <c:v>91.25</c:v>
                </c:pt>
                <c:pt idx="30">
                  <c:v>91.5</c:v>
                </c:pt>
                <c:pt idx="31">
                  <c:v>91.75</c:v>
                </c:pt>
                <c:pt idx="32">
                  <c:v>92</c:v>
                </c:pt>
                <c:pt idx="33">
                  <c:v>92.25</c:v>
                </c:pt>
                <c:pt idx="34">
                  <c:v>92.5</c:v>
                </c:pt>
                <c:pt idx="35">
                  <c:v>92.75</c:v>
                </c:pt>
                <c:pt idx="36">
                  <c:v>93</c:v>
                </c:pt>
                <c:pt idx="37">
                  <c:v>93.25</c:v>
                </c:pt>
                <c:pt idx="38">
                  <c:v>93.5</c:v>
                </c:pt>
                <c:pt idx="39">
                  <c:v>93.75</c:v>
                </c:pt>
                <c:pt idx="40">
                  <c:v>94</c:v>
                </c:pt>
                <c:pt idx="41">
                  <c:v>94.25</c:v>
                </c:pt>
                <c:pt idx="42">
                  <c:v>94.5</c:v>
                </c:pt>
                <c:pt idx="43">
                  <c:v>94.75</c:v>
                </c:pt>
                <c:pt idx="44">
                  <c:v>95</c:v>
                </c:pt>
                <c:pt idx="45">
                  <c:v>95.25</c:v>
                </c:pt>
                <c:pt idx="46">
                  <c:v>95.5</c:v>
                </c:pt>
                <c:pt idx="47">
                  <c:v>95.75</c:v>
                </c:pt>
                <c:pt idx="48">
                  <c:v>96</c:v>
                </c:pt>
                <c:pt idx="49">
                  <c:v>96.25</c:v>
                </c:pt>
                <c:pt idx="50">
                  <c:v>96.5</c:v>
                </c:pt>
                <c:pt idx="51">
                  <c:v>96.75</c:v>
                </c:pt>
                <c:pt idx="52">
                  <c:v>97</c:v>
                </c:pt>
                <c:pt idx="53">
                  <c:v>97.25</c:v>
                </c:pt>
                <c:pt idx="54">
                  <c:v>97.5</c:v>
                </c:pt>
                <c:pt idx="55">
                  <c:v>97.75</c:v>
                </c:pt>
                <c:pt idx="56">
                  <c:v>98</c:v>
                </c:pt>
                <c:pt idx="57">
                  <c:v>98.25</c:v>
                </c:pt>
                <c:pt idx="58">
                  <c:v>98.5</c:v>
                </c:pt>
                <c:pt idx="59">
                  <c:v>98.75</c:v>
                </c:pt>
                <c:pt idx="60">
                  <c:v>99</c:v>
                </c:pt>
                <c:pt idx="61">
                  <c:v>99.25</c:v>
                </c:pt>
                <c:pt idx="62">
                  <c:v>99.5</c:v>
                </c:pt>
                <c:pt idx="63">
                  <c:v>99.75</c:v>
                </c:pt>
                <c:pt idx="64">
                  <c:v>100</c:v>
                </c:pt>
                <c:pt idx="65">
                  <c:v>100.25</c:v>
                </c:pt>
                <c:pt idx="66">
                  <c:v>100.5</c:v>
                </c:pt>
                <c:pt idx="67">
                  <c:v>100.75</c:v>
                </c:pt>
                <c:pt idx="68">
                  <c:v>101</c:v>
                </c:pt>
                <c:pt idx="69">
                  <c:v>101.25</c:v>
                </c:pt>
                <c:pt idx="70">
                  <c:v>101.5</c:v>
                </c:pt>
                <c:pt idx="71">
                  <c:v>101.75</c:v>
                </c:pt>
                <c:pt idx="72">
                  <c:v>102</c:v>
                </c:pt>
                <c:pt idx="73">
                  <c:v>102.25</c:v>
                </c:pt>
                <c:pt idx="74">
                  <c:v>102.5</c:v>
                </c:pt>
                <c:pt idx="75">
                  <c:v>102.75</c:v>
                </c:pt>
                <c:pt idx="76">
                  <c:v>103</c:v>
                </c:pt>
                <c:pt idx="77">
                  <c:v>103.25</c:v>
                </c:pt>
                <c:pt idx="78">
                  <c:v>103.5</c:v>
                </c:pt>
                <c:pt idx="79">
                  <c:v>103.75</c:v>
                </c:pt>
                <c:pt idx="80">
                  <c:v>104</c:v>
                </c:pt>
                <c:pt idx="81">
                  <c:v>104.25</c:v>
                </c:pt>
                <c:pt idx="82">
                  <c:v>104.5</c:v>
                </c:pt>
                <c:pt idx="83">
                  <c:v>104.75</c:v>
                </c:pt>
                <c:pt idx="84">
                  <c:v>105</c:v>
                </c:pt>
                <c:pt idx="85">
                  <c:v>105.25</c:v>
                </c:pt>
                <c:pt idx="86">
                  <c:v>105.5</c:v>
                </c:pt>
                <c:pt idx="87">
                  <c:v>105.75</c:v>
                </c:pt>
                <c:pt idx="88">
                  <c:v>106</c:v>
                </c:pt>
                <c:pt idx="89">
                  <c:v>106.25</c:v>
                </c:pt>
                <c:pt idx="90">
                  <c:v>106.5</c:v>
                </c:pt>
                <c:pt idx="91">
                  <c:v>106.75</c:v>
                </c:pt>
                <c:pt idx="92">
                  <c:v>107</c:v>
                </c:pt>
                <c:pt idx="93">
                  <c:v>107.25</c:v>
                </c:pt>
                <c:pt idx="94">
                  <c:v>107.5</c:v>
                </c:pt>
                <c:pt idx="95">
                  <c:v>107.75</c:v>
                </c:pt>
                <c:pt idx="96">
                  <c:v>108</c:v>
                </c:pt>
                <c:pt idx="97">
                  <c:v>108.25</c:v>
                </c:pt>
                <c:pt idx="98">
                  <c:v>108.5</c:v>
                </c:pt>
                <c:pt idx="99">
                  <c:v>108.75</c:v>
                </c:pt>
                <c:pt idx="100">
                  <c:v>109</c:v>
                </c:pt>
                <c:pt idx="101">
                  <c:v>109.25</c:v>
                </c:pt>
                <c:pt idx="102">
                  <c:v>109.5</c:v>
                </c:pt>
                <c:pt idx="103">
                  <c:v>109.75</c:v>
                </c:pt>
                <c:pt idx="104">
                  <c:v>110</c:v>
                </c:pt>
                <c:pt idx="105">
                  <c:v>110.25</c:v>
                </c:pt>
                <c:pt idx="106">
                  <c:v>110.5</c:v>
                </c:pt>
                <c:pt idx="107">
                  <c:v>110.75</c:v>
                </c:pt>
                <c:pt idx="108">
                  <c:v>111</c:v>
                </c:pt>
                <c:pt idx="109">
                  <c:v>111.25</c:v>
                </c:pt>
                <c:pt idx="110">
                  <c:v>111.5</c:v>
                </c:pt>
                <c:pt idx="111">
                  <c:v>111.75</c:v>
                </c:pt>
                <c:pt idx="112">
                  <c:v>112</c:v>
                </c:pt>
                <c:pt idx="113">
                  <c:v>112.25</c:v>
                </c:pt>
                <c:pt idx="114">
                  <c:v>112.5</c:v>
                </c:pt>
                <c:pt idx="115">
                  <c:v>112.75</c:v>
                </c:pt>
                <c:pt idx="116">
                  <c:v>113</c:v>
                </c:pt>
                <c:pt idx="117">
                  <c:v>113.25</c:v>
                </c:pt>
                <c:pt idx="118">
                  <c:v>113.5</c:v>
                </c:pt>
                <c:pt idx="119">
                  <c:v>113.75</c:v>
                </c:pt>
                <c:pt idx="120">
                  <c:v>114</c:v>
                </c:pt>
                <c:pt idx="121">
                  <c:v>114.25</c:v>
                </c:pt>
                <c:pt idx="122">
                  <c:v>114.5</c:v>
                </c:pt>
                <c:pt idx="123">
                  <c:v>114.75</c:v>
                </c:pt>
                <c:pt idx="124">
                  <c:v>115</c:v>
                </c:pt>
                <c:pt idx="125">
                  <c:v>115.25</c:v>
                </c:pt>
                <c:pt idx="126">
                  <c:v>115.5</c:v>
                </c:pt>
                <c:pt idx="127">
                  <c:v>115.75</c:v>
                </c:pt>
                <c:pt idx="128">
                  <c:v>116</c:v>
                </c:pt>
                <c:pt idx="129">
                  <c:v>116.25</c:v>
                </c:pt>
                <c:pt idx="130">
                  <c:v>116.5</c:v>
                </c:pt>
                <c:pt idx="131">
                  <c:v>116.75</c:v>
                </c:pt>
                <c:pt idx="132">
                  <c:v>117</c:v>
                </c:pt>
                <c:pt idx="133">
                  <c:v>117.25</c:v>
                </c:pt>
                <c:pt idx="134">
                  <c:v>117.5</c:v>
                </c:pt>
                <c:pt idx="135">
                  <c:v>117.75</c:v>
                </c:pt>
                <c:pt idx="136">
                  <c:v>118</c:v>
                </c:pt>
                <c:pt idx="137">
                  <c:v>118.25</c:v>
                </c:pt>
                <c:pt idx="138">
                  <c:v>118.5</c:v>
                </c:pt>
                <c:pt idx="139">
                  <c:v>118.75</c:v>
                </c:pt>
                <c:pt idx="140">
                  <c:v>119</c:v>
                </c:pt>
              </c:numCache>
            </c:numRef>
          </c:cat>
          <c:val>
            <c:numRef>
              <c:f>'Power &amp; Directional Hypotheses'!$X$2:$X$142</c:f>
              <c:numCache>
                <c:formatCode>General</c:formatCode>
                <c:ptCount val="141"/>
                <c:pt idx="0">
                  <c:v>7.4468963531258292E-15</c:v>
                </c:pt>
                <c:pt idx="1">
                  <c:v>1.5373169313826576E-14</c:v>
                </c:pt>
                <c:pt idx="2">
                  <c:v>3.1461657145255348E-14</c:v>
                </c:pt>
                <c:pt idx="3">
                  <c:v>6.3830737204185214E-14</c:v>
                </c:pt>
                <c:pt idx="4">
                  <c:v>1.2838320376718855E-13</c:v>
                </c:pt>
                <c:pt idx="5">
                  <c:v>2.5598625140391105E-13</c:v>
                </c:pt>
                <c:pt idx="6">
                  <c:v>5.0600540380907287E-13</c:v>
                </c:pt>
                <c:pt idx="7">
                  <c:v>9.9157085144360028E-13</c:v>
                </c:pt>
                <c:pt idx="8">
                  <c:v>1.9262933750466236E-12</c:v>
                </c:pt>
                <c:pt idx="9">
                  <c:v>3.7098059464521993E-12</c:v>
                </c:pt>
                <c:pt idx="10">
                  <c:v>7.0828825069683331E-12</c:v>
                </c:pt>
                <c:pt idx="11">
                  <c:v>1.3405992278137239E-11</c:v>
                </c:pt>
                <c:pt idx="12">
                  <c:v>2.5154632381720149E-11</c:v>
                </c:pt>
                <c:pt idx="13">
                  <c:v>4.6791510735783966E-11</c:v>
                </c:pt>
                <c:pt idx="14">
                  <c:v>8.6287173365513997E-11</c:v>
                </c:pt>
                <c:pt idx="15">
                  <c:v>1.5774496285341449E-10</c:v>
                </c:pt>
                <c:pt idx="16">
                  <c:v>2.8588728514903482E-10</c:v>
                </c:pt>
                <c:pt idx="17">
                  <c:v>5.1364641761509411E-10</c:v>
                </c:pt>
                <c:pt idx="18">
                  <c:v>9.1487923203076473E-10</c:v>
                </c:pt>
                <c:pt idx="19">
                  <c:v>1.6154493925689432E-9</c:v>
                </c:pt>
                <c:pt idx="20">
                  <c:v>2.8278282464056695E-9</c:v>
                </c:pt>
                <c:pt idx="21">
                  <c:v>4.9073019547779913E-9</c:v>
                </c:pt>
                <c:pt idx="22">
                  <c:v>8.4423357078079314E-9</c:v>
                </c:pt>
                <c:pt idx="23">
                  <c:v>1.4398343707003473E-8</c:v>
                </c:pt>
                <c:pt idx="24">
                  <c:v>2.4344033549367408E-8</c:v>
                </c:pt>
                <c:pt idx="25">
                  <c:v>4.0803989001936819E-8</c:v>
                </c:pt>
                <c:pt idx="26">
                  <c:v>6.7802044291666784E-8</c:v>
                </c:pt>
                <c:pt idx="27">
                  <c:v>1.1168967768300591E-7</c:v>
                </c:pt>
                <c:pt idx="28">
                  <c:v>1.8239518506459407E-7</c:v>
                </c:pt>
                <c:pt idx="29">
                  <c:v>2.9528663035983283E-7</c:v>
                </c:pt>
                <c:pt idx="30">
                  <c:v>4.7391917521466088E-7</c:v>
                </c:pt>
                <c:pt idx="31">
                  <c:v>7.5404082639379078E-7</c:v>
                </c:pt>
                <c:pt idx="32">
                  <c:v>1.1893660102253522E-6</c:v>
                </c:pt>
                <c:pt idx="33">
                  <c:v>1.8598001054258132E-6</c:v>
                </c:pt>
                <c:pt idx="34">
                  <c:v>2.8830162850978571E-6</c:v>
                </c:pt>
                <c:pt idx="35">
                  <c:v>4.4305537103862186E-6</c:v>
                </c:pt>
                <c:pt idx="36">
                  <c:v>6.7499257967409196E-6</c:v>
                </c:pt>
                <c:pt idx="37">
                  <c:v>1.0194597270904466E-5</c:v>
                </c:pt>
                <c:pt idx="38">
                  <c:v>1.5264101036793662E-5</c:v>
                </c:pt>
                <c:pt idx="39">
                  <c:v>2.2657003552465654E-5</c:v>
                </c:pt>
                <c:pt idx="40">
                  <c:v>3.333986186093623E-5</c:v>
                </c:pt>
                <c:pt idx="41">
                  <c:v>4.8635703477100219E-5</c:v>
                </c:pt>
                <c:pt idx="42">
                  <c:v>7.0335841952895515E-5</c:v>
                </c:pt>
                <c:pt idx="43">
                  <c:v>1.0083893765462614E-4</c:v>
                </c:pt>
                <c:pt idx="44">
                  <c:v>1.4332102830568469E-4</c:v>
                </c:pt>
                <c:pt idx="45">
                  <c:v>2.0193967450780133E-4</c:v>
                </c:pt>
                <c:pt idx="46">
                  <c:v>2.8207426875337784E-4</c:v>
                </c:pt>
                <c:pt idx="47">
                  <c:v>3.9060281839549876E-4</c:v>
                </c:pt>
                <c:pt idx="48">
                  <c:v>5.3621302228276885E-4</c:v>
                </c:pt>
                <c:pt idx="49">
                  <c:v>7.2974213642902316E-4</c:v>
                </c:pt>
                <c:pt idx="50">
                  <c:v>9.8453593742455197E-4</c:v>
                </c:pt>
                <c:pt idx="51">
                  <c:v>1.316812090683708E-3</c:v>
                </c:pt>
                <c:pt idx="52">
                  <c:v>1.746007561775814E-3</c:v>
                </c:pt>
                <c:pt idx="53">
                  <c:v>2.2950836423619747E-3</c:v>
                </c:pt>
                <c:pt idx="54">
                  <c:v>2.9907561032225228E-3</c:v>
                </c:pt>
                <c:pt idx="55">
                  <c:v>3.8636124807322056E-3</c:v>
                </c:pt>
                <c:pt idx="56">
                  <c:v>4.948074222825052E-3</c:v>
                </c:pt>
                <c:pt idx="57">
                  <c:v>6.2821591354408996E-3</c:v>
                </c:pt>
                <c:pt idx="58">
                  <c:v>7.9070000940924465E-3</c:v>
                </c:pt>
                <c:pt idx="59">
                  <c:v>9.8660801008381167E-3</c:v>
                </c:pt>
                <c:pt idx="60">
                  <c:v>1.2204152134938735E-2</c:v>
                </c:pt>
                <c:pt idx="61">
                  <c:v>1.4965825297870838E-2</c:v>
                </c:pt>
                <c:pt idx="62">
                  <c:v>1.8193816585794019E-2</c:v>
                </c:pt>
                <c:pt idx="63">
                  <c:v>2.1926889896040733E-2</c:v>
                </c:pt>
                <c:pt idx="64">
                  <c:v>2.6197529741734452E-2</c:v>
                </c:pt>
                <c:pt idx="65">
                  <c:v>3.1029425221999488E-2</c:v>
                </c:pt>
                <c:pt idx="66">
                  <c:v>3.6434868165445437E-2</c:v>
                </c:pt>
                <c:pt idx="67">
                  <c:v>4.2412195686244054E-2</c:v>
                </c:pt>
                <c:pt idx="68">
                  <c:v>4.894342903470579E-2</c:v>
                </c:pt>
                <c:pt idx="69">
                  <c:v>5.5992274886636099E-2</c:v>
                </c:pt>
                <c:pt idx="70">
                  <c:v>6.3502659589578583E-2</c:v>
                </c:pt>
                <c:pt idx="71">
                  <c:v>7.1397959344082565E-2</c:v>
                </c:pt>
                <c:pt idx="72">
                  <c:v>7.9581068588926093E-2</c:v>
                </c:pt>
                <c:pt idx="73">
                  <c:v>8.7935414743505552E-2</c:v>
                </c:pt>
                <c:pt idx="74">
                  <c:v>9.6326980893563008E-2</c:v>
                </c:pt>
                <c:pt idx="75">
                  <c:v>0.10460734120439164</c:v>
                </c:pt>
                <c:pt idx="76">
                  <c:v>0.11261765022648193</c:v>
                </c:pt>
                <c:pt idx="77">
                  <c:v>0.12019346124427702</c:v>
                </c:pt>
                <c:pt idx="78">
                  <c:v>0.12717018550731315</c:v>
                </c:pt>
                <c:pt idx="79">
                  <c:v>0.13338894891349243</c:v>
                </c:pt>
                <c:pt idx="80">
                  <c:v>0.13870256056450569</c:v>
                </c:pt>
                <c:pt idx="81">
                  <c:v>0.14298128288347553</c:v>
                </c:pt>
                <c:pt idx="82">
                  <c:v>0.14611808872319437</c:v>
                </c:pt>
                <c:pt idx="83">
                  <c:v>0.14803310852397542</c:v>
                </c:pt>
                <c:pt idx="84">
                  <c:v>0.14867700967939759</c:v>
                </c:pt>
                <c:pt idx="85">
                  <c:v>0.14803310852397542</c:v>
                </c:pt>
                <c:pt idx="86">
                  <c:v>0.14611808872319437</c:v>
                </c:pt>
                <c:pt idx="87">
                  <c:v>0.14298128288347553</c:v>
                </c:pt>
                <c:pt idx="88">
                  <c:v>0.13870256056450569</c:v>
                </c:pt>
                <c:pt idx="89">
                  <c:v>0.13338894891349243</c:v>
                </c:pt>
                <c:pt idx="90">
                  <c:v>0.12717018550731315</c:v>
                </c:pt>
                <c:pt idx="91">
                  <c:v>0.12019346124427702</c:v>
                </c:pt>
                <c:pt idx="92">
                  <c:v>0.11261765022648193</c:v>
                </c:pt>
                <c:pt idx="93">
                  <c:v>0.10460734120439164</c:v>
                </c:pt>
                <c:pt idx="94">
                  <c:v>9.6326980893563008E-2</c:v>
                </c:pt>
                <c:pt idx="95">
                  <c:v>8.7935414743505552E-2</c:v>
                </c:pt>
                <c:pt idx="96">
                  <c:v>7.9581068588926093E-2</c:v>
                </c:pt>
                <c:pt idx="97">
                  <c:v>7.1397959344082565E-2</c:v>
                </c:pt>
                <c:pt idx="98">
                  <c:v>6.3502659589578583E-2</c:v>
                </c:pt>
                <c:pt idx="99">
                  <c:v>5.5992274886636099E-2</c:v>
                </c:pt>
                <c:pt idx="100">
                  <c:v>4.894342903470579E-2</c:v>
                </c:pt>
                <c:pt idx="101">
                  <c:v>4.2412195686244054E-2</c:v>
                </c:pt>
                <c:pt idx="102">
                  <c:v>3.6434868165445437E-2</c:v>
                </c:pt>
                <c:pt idx="103">
                  <c:v>3.1029425221999488E-2</c:v>
                </c:pt>
                <c:pt idx="104">
                  <c:v>2.6197529741734452E-2</c:v>
                </c:pt>
                <c:pt idx="105">
                  <c:v>2.1926889896040733E-2</c:v>
                </c:pt>
                <c:pt idx="106">
                  <c:v>1.8193816585794019E-2</c:v>
                </c:pt>
                <c:pt idx="107">
                  <c:v>1.4965825297870838E-2</c:v>
                </c:pt>
                <c:pt idx="108">
                  <c:v>1.2204152134938735E-2</c:v>
                </c:pt>
                <c:pt idx="109">
                  <c:v>9.8660801008381167E-3</c:v>
                </c:pt>
                <c:pt idx="110">
                  <c:v>7.9070000940924465E-3</c:v>
                </c:pt>
                <c:pt idx="111">
                  <c:v>6.2821591354408996E-3</c:v>
                </c:pt>
                <c:pt idx="112">
                  <c:v>4.948074222825052E-3</c:v>
                </c:pt>
                <c:pt idx="113">
                  <c:v>3.8636124807322056E-3</c:v>
                </c:pt>
                <c:pt idx="114">
                  <c:v>2.9907561032225228E-3</c:v>
                </c:pt>
                <c:pt idx="115">
                  <c:v>2.2950836423619747E-3</c:v>
                </c:pt>
                <c:pt idx="116">
                  <c:v>1.746007561775814E-3</c:v>
                </c:pt>
                <c:pt idx="117">
                  <c:v>1.316812090683708E-3</c:v>
                </c:pt>
                <c:pt idx="118">
                  <c:v>9.8453593742455197E-4</c:v>
                </c:pt>
                <c:pt idx="119">
                  <c:v>7.2974213642902316E-4</c:v>
                </c:pt>
                <c:pt idx="120">
                  <c:v>5.3621302228276885E-4</c:v>
                </c:pt>
                <c:pt idx="121">
                  <c:v>3.9060281839549876E-4</c:v>
                </c:pt>
                <c:pt idx="122">
                  <c:v>2.8207426875337784E-4</c:v>
                </c:pt>
                <c:pt idx="123">
                  <c:v>2.0193967450780133E-4</c:v>
                </c:pt>
                <c:pt idx="124">
                  <c:v>1.4332102830568469E-4</c:v>
                </c:pt>
                <c:pt idx="125">
                  <c:v>1.0083893765462614E-4</c:v>
                </c:pt>
                <c:pt idx="126">
                  <c:v>7.0335841952895515E-5</c:v>
                </c:pt>
                <c:pt idx="127">
                  <c:v>4.8635703477100219E-5</c:v>
                </c:pt>
                <c:pt idx="128">
                  <c:v>3.333986186093623E-5</c:v>
                </c:pt>
                <c:pt idx="129">
                  <c:v>2.2657003552465654E-5</c:v>
                </c:pt>
                <c:pt idx="130">
                  <c:v>1.5264101036793662E-5</c:v>
                </c:pt>
                <c:pt idx="131">
                  <c:v>1.0194597270904466E-5</c:v>
                </c:pt>
                <c:pt idx="132">
                  <c:v>6.7499257967409196E-6</c:v>
                </c:pt>
                <c:pt idx="133">
                  <c:v>4.4305537103862186E-6</c:v>
                </c:pt>
                <c:pt idx="134">
                  <c:v>2.8830162850978571E-6</c:v>
                </c:pt>
                <c:pt idx="135">
                  <c:v>1.8598001054258132E-6</c:v>
                </c:pt>
                <c:pt idx="136">
                  <c:v>1.1893660102253522E-6</c:v>
                </c:pt>
                <c:pt idx="137">
                  <c:v>7.5404082639379078E-7</c:v>
                </c:pt>
                <c:pt idx="138">
                  <c:v>4.7391917521466088E-7</c:v>
                </c:pt>
                <c:pt idx="139">
                  <c:v>2.9528663035983283E-7</c:v>
                </c:pt>
                <c:pt idx="140">
                  <c:v>1.8239518506459407E-7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45632"/>
        <c:axId val="203847168"/>
      </c:lineChart>
      <c:catAx>
        <c:axId val="2038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847168"/>
        <c:crosses val="autoZero"/>
        <c:auto val="1"/>
        <c:lblAlgn val="ctr"/>
        <c:lblOffset val="100"/>
        <c:noMultiLvlLbl val="0"/>
      </c:catAx>
      <c:valAx>
        <c:axId val="203847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03845632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xmlns:mc="http://schemas.openxmlformats.org/markup-compatibility/2006" xmlns:a14="http://schemas.microsoft.com/office/drawing/2010/main" val="000000" mc:Ignorable="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firstButton="1" fmlaLink="$B$2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11</xdr:col>
      <xdr:colOff>171450</xdr:colOff>
      <xdr:row>23</xdr:row>
      <xdr:rowOff>180973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9525</xdr:colOff>
      <xdr:row>0</xdr:row>
      <xdr:rowOff>47625</xdr:rowOff>
    </xdr:from>
    <xdr:to>
      <xdr:col>11</xdr:col>
      <xdr:colOff>180974</xdr:colOff>
      <xdr:row>8</xdr:row>
      <xdr:rowOff>9525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8</xdr:row>
      <xdr:rowOff>0</xdr:rowOff>
    </xdr:from>
    <xdr:to>
      <xdr:col>11</xdr:col>
      <xdr:colOff>171449</xdr:colOff>
      <xdr:row>15</xdr:row>
      <xdr:rowOff>171450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3</xdr:row>
      <xdr:rowOff>76200</xdr:rowOff>
    </xdr:from>
    <xdr:to>
      <xdr:col>11</xdr:col>
      <xdr:colOff>333375</xdr:colOff>
      <xdr:row>29</xdr:row>
      <xdr:rowOff>133350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</xdr:row>
          <xdr:rowOff>9525</xdr:rowOff>
        </xdr:from>
        <xdr:to>
          <xdr:col>1</xdr:col>
          <xdr:colOff>828675</xdr:colOff>
          <xdr:row>3</xdr:row>
          <xdr:rowOff>9525</xdr:rowOff>
        </xdr:to>
        <xdr:sp macro="" textlink="">
          <xdr:nvSpPr>
            <xdr:cNvPr id="1025" name="Group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1</xdr:col>
          <xdr:colOff>657225</xdr:colOff>
          <xdr:row>1</xdr:row>
          <xdr:rowOff>295275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2</xdr:row>
          <xdr:rowOff>19050</xdr:rowOff>
        </xdr:from>
        <xdr:to>
          <xdr:col>1</xdr:col>
          <xdr:colOff>666750</xdr:colOff>
          <xdr:row>2</xdr:row>
          <xdr:rowOff>238125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%5e2/Documents/Live%20Lessons%202/Part%202/Lesson%204/Lesson%202-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%5e2/Documents/Live%20Lessons%202/Part%201/Lesson%203/Lesson%2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%5e2/Documents/Live%20Lessons/Lesson%204/4-28/4-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asing statistical power"/>
      <sheetName val="Statistical Power"/>
    </sheetNames>
    <sheetDataSet>
      <sheetData sheetId="0" refreshError="1"/>
      <sheetData sheetId="1">
        <row r="2">
          <cell r="V2">
            <v>84</v>
          </cell>
          <cell r="W2">
            <v>1.2960211234751944E-7</v>
          </cell>
          <cell r="X2">
            <v>5.8124062393827472E-13</v>
          </cell>
          <cell r="Y2">
            <v>1.2960211234751944E-7</v>
          </cell>
          <cell r="Z2">
            <v>5.8124062393827472E-13</v>
          </cell>
          <cell r="AA2" t="e">
            <v>#N/A</v>
          </cell>
          <cell r="AB2">
            <v>0</v>
          </cell>
        </row>
        <row r="3">
          <cell r="V3">
            <v>84.25</v>
          </cell>
          <cell r="W3">
            <v>1.9897756438610279E-7</v>
          </cell>
          <cell r="X3">
            <v>1.0493485864565623E-12</v>
          </cell>
          <cell r="Y3">
            <v>1.9897756438610279E-7</v>
          </cell>
          <cell r="Z3">
            <v>1.0493485864565623E-12</v>
          </cell>
          <cell r="AA3" t="e">
            <v>#N/A</v>
          </cell>
          <cell r="AB3">
            <v>0</v>
          </cell>
        </row>
        <row r="4">
          <cell r="V4">
            <v>84.5</v>
          </cell>
          <cell r="W4">
            <v>3.0343381893763603E-7</v>
          </cell>
          <cell r="X4">
            <v>1.8817045948921478E-12</v>
          </cell>
          <cell r="Y4">
            <v>3.0343381893763603E-7</v>
          </cell>
          <cell r="Z4">
            <v>1.8817045948921478E-12</v>
          </cell>
          <cell r="AA4" t="e">
            <v>#N/A</v>
          </cell>
          <cell r="AB4">
            <v>0</v>
          </cell>
        </row>
        <row r="5">
          <cell r="V5">
            <v>84.75</v>
          </cell>
          <cell r="W5">
            <v>4.596123581852622E-7</v>
          </cell>
          <cell r="X5">
            <v>3.3515905020362636E-12</v>
          </cell>
          <cell r="Y5">
            <v>4.596123581852622E-7</v>
          </cell>
          <cell r="Z5">
            <v>3.3515905020362636E-12</v>
          </cell>
          <cell r="AA5" t="e">
            <v>#N/A</v>
          </cell>
          <cell r="AB5">
            <v>0</v>
          </cell>
        </row>
        <row r="6">
          <cell r="V6">
            <v>85</v>
          </cell>
          <cell r="W6">
            <v>6.9149214993442649E-7</v>
          </cell>
          <cell r="X6">
            <v>5.9295030756636483E-12</v>
          </cell>
          <cell r="Y6">
            <v>6.9149214993442649E-7</v>
          </cell>
          <cell r="Z6">
            <v>5.9295030756636483E-12</v>
          </cell>
          <cell r="AA6" t="e">
            <v>#N/A</v>
          </cell>
          <cell r="AB6">
            <v>0</v>
          </cell>
        </row>
        <row r="7">
          <cell r="V7">
            <v>85.25</v>
          </cell>
          <cell r="W7">
            <v>1.0333576355473005E-6</v>
          </cell>
          <cell r="X7">
            <v>1.0419658571655851E-11</v>
          </cell>
          <cell r="Y7">
            <v>1.0333576355473005E-6</v>
          </cell>
          <cell r="Z7">
            <v>1.0419658571655851E-11</v>
          </cell>
          <cell r="AA7" t="e">
            <v>#N/A</v>
          </cell>
          <cell r="AB7">
            <v>0</v>
          </cell>
        </row>
        <row r="8">
          <cell r="V8">
            <v>85.5</v>
          </cell>
          <cell r="W8">
            <v>1.5338464782909174E-6</v>
          </cell>
          <cell r="X8">
            <v>1.8186809598067309E-11</v>
          </cell>
          <cell r="Y8">
            <v>1.5338464782909174E-6</v>
          </cell>
          <cell r="Z8">
            <v>1.8186809598067309E-11</v>
          </cell>
          <cell r="AA8" t="e">
            <v>#N/A</v>
          </cell>
          <cell r="AB8">
            <v>0</v>
          </cell>
        </row>
        <row r="9">
          <cell r="V9">
            <v>85.75</v>
          </cell>
          <cell r="W9">
            <v>2.2614186852219031E-6</v>
          </cell>
          <cell r="X9">
            <v>3.1530248520926614E-11</v>
          </cell>
          <cell r="Y9">
            <v>2.2614186852219031E-6</v>
          </cell>
          <cell r="Z9">
            <v>3.1530248520926614E-11</v>
          </cell>
          <cell r="AA9" t="e">
            <v>#N/A</v>
          </cell>
          <cell r="AB9">
            <v>0</v>
          </cell>
        </row>
        <row r="10">
          <cell r="V10">
            <v>86</v>
          </cell>
          <cell r="W10">
            <v>3.3116764598956343E-6</v>
          </cell>
          <cell r="X10">
            <v>5.4295784150265881E-11</v>
          </cell>
          <cell r="Y10">
            <v>3.3116764598956343E-6</v>
          </cell>
          <cell r="Z10">
            <v>5.4295784150265881E-11</v>
          </cell>
          <cell r="AA10" t="e">
            <v>#N/A</v>
          </cell>
          <cell r="AB10">
            <v>0</v>
          </cell>
        </row>
        <row r="11">
          <cell r="V11">
            <v>86.25</v>
          </cell>
          <cell r="W11">
            <v>4.8170667882729778E-6</v>
          </cell>
          <cell r="X11">
            <v>9.2869405946384406E-11</v>
          </cell>
          <cell r="Y11">
            <v>4.8170667882729778E-6</v>
          </cell>
          <cell r="Z11">
            <v>9.2869405946384406E-11</v>
          </cell>
          <cell r="AA11" t="e">
            <v>#N/A</v>
          </cell>
          <cell r="AB11">
            <v>0</v>
          </cell>
        </row>
        <row r="12">
          <cell r="V12">
            <v>86.5</v>
          </cell>
          <cell r="W12">
            <v>6.9596159804968274E-6</v>
          </cell>
          <cell r="X12">
            <v>1.577782255310604E-10</v>
          </cell>
          <cell r="Y12">
            <v>6.9596159804968274E-6</v>
          </cell>
          <cell r="Z12">
            <v>1.577782255310604E-10</v>
          </cell>
          <cell r="AA12" t="e">
            <v>#N/A</v>
          </cell>
          <cell r="AB12">
            <v>0</v>
          </cell>
        </row>
        <row r="13">
          <cell r="V13">
            <v>86.75</v>
          </cell>
          <cell r="W13">
            <v>9.9874755131184094E-6</v>
          </cell>
          <cell r="X13">
            <v>2.662498117266438E-10</v>
          </cell>
          <cell r="Y13">
            <v>9.9874755131184094E-6</v>
          </cell>
          <cell r="Z13">
            <v>2.662498117266438E-10</v>
          </cell>
          <cell r="AA13" t="e">
            <v>#N/A</v>
          </cell>
          <cell r="AB13">
            <v>0</v>
          </cell>
        </row>
        <row r="14">
          <cell r="V14">
            <v>87</v>
          </cell>
          <cell r="W14">
            <v>1.4236198027085717E-5</v>
          </cell>
          <cell r="X14">
            <v>4.462717473433662E-10</v>
          </cell>
          <cell r="Y14">
            <v>1.4236198027085717E-5</v>
          </cell>
          <cell r="Z14">
            <v>4.462717473433662E-10</v>
          </cell>
          <cell r="AA14" t="e">
            <v>#N/A</v>
          </cell>
          <cell r="AB14">
            <v>0</v>
          </cell>
        </row>
        <row r="15">
          <cell r="V15">
            <v>87.25</v>
          </cell>
          <cell r="W15">
            <v>2.0155805341252794E-5</v>
          </cell>
          <cell r="X15">
            <v>7.4298033533635717E-10</v>
          </cell>
          <cell r="Y15">
            <v>2.0155805341252794E-5</v>
          </cell>
          <cell r="Z15">
            <v>7.4298033533635717E-10</v>
          </cell>
          <cell r="AA15" t="e">
            <v>#N/A</v>
          </cell>
          <cell r="AB15">
            <v>0</v>
          </cell>
        </row>
        <row r="16">
          <cell r="V16">
            <v>87.5</v>
          </cell>
          <cell r="W16">
            <v>2.8344847999953828E-5</v>
          </cell>
          <cell r="X16">
            <v>1.2286355785604197E-9</v>
          </cell>
          <cell r="Y16">
            <v>2.8344847999953828E-5</v>
          </cell>
          <cell r="Z16">
            <v>1.2286355785604197E-9</v>
          </cell>
          <cell r="AA16" t="e">
            <v>#N/A</v>
          </cell>
          <cell r="AB16">
            <v>0</v>
          </cell>
        </row>
        <row r="17">
          <cell r="V17">
            <v>87.75</v>
          </cell>
          <cell r="W17">
            <v>3.959277587230014E-5</v>
          </cell>
          <cell r="X17">
            <v>2.0180721890717597E-9</v>
          </cell>
          <cell r="Y17">
            <v>3.959277587230014E-5</v>
          </cell>
          <cell r="Z17">
            <v>2.0180721890717597E-9</v>
          </cell>
          <cell r="AA17" t="e">
            <v>#N/A</v>
          </cell>
          <cell r="AB17">
            <v>0</v>
          </cell>
        </row>
        <row r="18">
          <cell r="V18">
            <v>88</v>
          </cell>
          <cell r="W18">
            <v>5.4932025442439031E-5</v>
          </cell>
          <cell r="X18">
            <v>3.2924421247954446E-9</v>
          </cell>
          <cell r="Y18">
            <v>5.4932025442439031E-5</v>
          </cell>
          <cell r="Z18">
            <v>3.2924421247954446E-9</v>
          </cell>
          <cell r="AA18" t="e">
            <v>#N/A</v>
          </cell>
          <cell r="AB18">
            <v>0</v>
          </cell>
        </row>
        <row r="19">
          <cell r="V19">
            <v>88.25</v>
          </cell>
          <cell r="W19">
            <v>7.5701261313014493E-5</v>
          </cell>
          <cell r="X19">
            <v>5.3354056426340896E-9</v>
          </cell>
          <cell r="Y19">
            <v>7.5701261313014493E-5</v>
          </cell>
          <cell r="Z19">
            <v>5.3354056426340896E-9</v>
          </cell>
          <cell r="AA19" t="e">
            <v>#N/A</v>
          </cell>
          <cell r="AB19">
            <v>0</v>
          </cell>
        </row>
        <row r="20">
          <cell r="V20">
            <v>88.5</v>
          </cell>
          <cell r="W20">
            <v>1.036211626407574E-4</v>
          </cell>
          <cell r="X20">
            <v>8.5878525657124801E-9</v>
          </cell>
          <cell r="Y20">
            <v>1.036211626407574E-4</v>
          </cell>
          <cell r="Z20">
            <v>8.5878525657124801E-9</v>
          </cell>
          <cell r="AA20" t="e">
            <v>#N/A</v>
          </cell>
          <cell r="AB20">
            <v>0</v>
          </cell>
        </row>
        <row r="21">
          <cell r="V21">
            <v>88.75</v>
          </cell>
          <cell r="W21">
            <v>1.408839916687853E-4</v>
          </cell>
          <cell r="X21">
            <v>1.3729969048486142E-8</v>
          </cell>
          <cell r="Y21">
            <v>1.408839916687853E-4</v>
          </cell>
          <cell r="Z21">
            <v>1.3729969048486142E-8</v>
          </cell>
          <cell r="AA21" t="e">
            <v>#N/A</v>
          </cell>
          <cell r="AB21">
            <v>0</v>
          </cell>
        </row>
        <row r="22">
          <cell r="V22">
            <v>89</v>
          </cell>
          <cell r="W22">
            <v>1.902578905361626E-4</v>
          </cell>
          <cell r="X22">
            <v>2.1803307432094167E-8</v>
          </cell>
          <cell r="Y22">
            <v>1.902578905361626E-4</v>
          </cell>
          <cell r="Z22">
            <v>2.1803307432094167E-8</v>
          </cell>
          <cell r="AA22" t="e">
            <v>#N/A</v>
          </cell>
          <cell r="AB22">
            <v>0</v>
          </cell>
        </row>
        <row r="23">
          <cell r="V23">
            <v>89.25</v>
          </cell>
          <cell r="W23">
            <v>2.5520639248447684E-4</v>
          </cell>
          <cell r="X23">
            <v>3.4390860365276568E-8</v>
          </cell>
          <cell r="Y23">
            <v>2.5520639248447684E-4</v>
          </cell>
          <cell r="Z23">
            <v>3.4390860365276568E-8</v>
          </cell>
          <cell r="AA23" t="e">
            <v>#N/A</v>
          </cell>
          <cell r="AB23">
            <v>0</v>
          </cell>
        </row>
        <row r="24">
          <cell r="V24">
            <v>89.5</v>
          </cell>
          <cell r="W24">
            <v>3.4002297419768248E-4</v>
          </cell>
          <cell r="X24">
            <v>5.3880491061163665E-8</v>
          </cell>
          <cell r="Y24">
            <v>3.4002297419768248E-4</v>
          </cell>
          <cell r="Z24">
            <v>5.3880491061163665E-8</v>
          </cell>
          <cell r="AA24" t="e">
            <v>#N/A</v>
          </cell>
          <cell r="AB24">
            <v>0</v>
          </cell>
        </row>
        <row r="25">
          <cell r="V25">
            <v>89.75</v>
          </cell>
          <cell r="W25">
            <v>4.4997959158694022E-4</v>
          </cell>
          <cell r="X25">
            <v>8.3847070118947314E-8</v>
          </cell>
          <cell r="Y25">
            <v>4.4997959158694022E-4</v>
          </cell>
          <cell r="Z25">
            <v>8.3847070118947314E-8</v>
          </cell>
          <cell r="AA25" t="e">
            <v>#N/A</v>
          </cell>
          <cell r="AB25">
            <v>0</v>
          </cell>
        </row>
        <row r="26">
          <cell r="V26">
            <v>90</v>
          </cell>
          <cell r="W26">
            <v>5.9148701452216897E-4</v>
          </cell>
          <cell r="X26">
            <v>1.2960211234751944E-7</v>
          </cell>
          <cell r="Y26">
            <v>5.9148701452216897E-4</v>
          </cell>
          <cell r="Z26">
            <v>1.2960211234751944E-7</v>
          </cell>
          <cell r="AA26" t="e">
            <v>#N/A</v>
          </cell>
          <cell r="AB26">
            <v>0</v>
          </cell>
        </row>
        <row r="27">
          <cell r="V27">
            <v>90.25</v>
          </cell>
          <cell r="W27">
            <v>7.7226340228209102E-4</v>
          </cell>
          <cell r="X27">
            <v>1.9897756438610279E-7</v>
          </cell>
          <cell r="Y27">
            <v>7.7226340228209102E-4</v>
          </cell>
          <cell r="Z27">
            <v>1.9897756438610279E-7</v>
          </cell>
          <cell r="AA27" t="e">
            <v>#N/A</v>
          </cell>
          <cell r="AB27">
            <v>0</v>
          </cell>
        </row>
        <row r="28">
          <cell r="V28">
            <v>90.5</v>
          </cell>
          <cell r="W28">
            <v>1.0015059539065627E-3</v>
          </cell>
          <cell r="X28">
            <v>3.0343381893763603E-7</v>
          </cell>
          <cell r="Y28">
            <v>1.0015059539065627E-3</v>
          </cell>
          <cell r="Z28">
            <v>3.0343381893763603E-7</v>
          </cell>
          <cell r="AA28" t="e">
            <v>#N/A</v>
          </cell>
          <cell r="AB28">
            <v>0</v>
          </cell>
        </row>
        <row r="29">
          <cell r="V29">
            <v>90.75</v>
          </cell>
          <cell r="W29">
            <v>1.290058661622345E-3</v>
          </cell>
          <cell r="X29">
            <v>4.596123581852622E-7</v>
          </cell>
          <cell r="Y29">
            <v>1.290058661622345E-3</v>
          </cell>
          <cell r="Z29">
            <v>4.596123581852622E-7</v>
          </cell>
          <cell r="AA29" t="e">
            <v>#N/A</v>
          </cell>
          <cell r="AB29">
            <v>0</v>
          </cell>
        </row>
        <row r="30">
          <cell r="V30">
            <v>91</v>
          </cell>
          <cell r="W30">
            <v>1.6505672531628858E-3</v>
          </cell>
          <cell r="X30">
            <v>6.9149214993442649E-7</v>
          </cell>
          <cell r="Y30">
            <v>1.6505672531628858E-3</v>
          </cell>
          <cell r="Z30">
            <v>6.9149214993442649E-7</v>
          </cell>
          <cell r="AA30" t="e">
            <v>#N/A</v>
          </cell>
          <cell r="AB30">
            <v>0</v>
          </cell>
        </row>
        <row r="31">
          <cell r="V31">
            <v>91.25</v>
          </cell>
          <cell r="W31">
            <v>2.0976104220549558E-3</v>
          </cell>
          <cell r="X31">
            <v>1.0333576355473005E-6</v>
          </cell>
          <cell r="Y31">
            <v>2.0976104220549558E-3</v>
          </cell>
          <cell r="Z31">
            <v>1.0333576355473005E-6</v>
          </cell>
          <cell r="AA31" t="e">
            <v>#N/A</v>
          </cell>
          <cell r="AB31">
            <v>0</v>
          </cell>
        </row>
        <row r="32">
          <cell r="V32">
            <v>91.5</v>
          </cell>
          <cell r="W32">
            <v>2.6477945370539384E-3</v>
          </cell>
          <cell r="X32">
            <v>1.5338464782909174E-6</v>
          </cell>
          <cell r="Y32">
            <v>2.6477945370539384E-3</v>
          </cell>
          <cell r="Z32">
            <v>1.5338464782909174E-6</v>
          </cell>
          <cell r="AA32" t="e">
            <v>#N/A</v>
          </cell>
          <cell r="AB32">
            <v>0</v>
          </cell>
        </row>
        <row r="33">
          <cell r="V33">
            <v>91.75</v>
          </cell>
          <cell r="W33">
            <v>3.3197973464791004E-3</v>
          </cell>
          <cell r="X33">
            <v>2.2614186852219031E-6</v>
          </cell>
          <cell r="Y33">
            <v>3.3197973464791004E-3</v>
          </cell>
          <cell r="Z33">
            <v>2.2614186852219031E-6</v>
          </cell>
          <cell r="AA33" t="e">
            <v>#N/A</v>
          </cell>
          <cell r="AB33">
            <v>0</v>
          </cell>
        </row>
        <row r="34">
          <cell r="V34">
            <v>92</v>
          </cell>
          <cell r="W34">
            <v>4.1343449301716887E-3</v>
          </cell>
          <cell r="X34">
            <v>3.3116764598956343E-6</v>
          </cell>
          <cell r="Y34">
            <v>4.1343449301716887E-3</v>
          </cell>
          <cell r="Z34">
            <v>3.3116764598956343E-6</v>
          </cell>
          <cell r="AA34" t="e">
            <v>#N/A</v>
          </cell>
          <cell r="AB34">
            <v>0</v>
          </cell>
        </row>
        <row r="35">
          <cell r="V35">
            <v>92.25</v>
          </cell>
          <cell r="W35">
            <v>5.1141054998977533E-3</v>
          </cell>
          <cell r="X35">
            <v>4.8170667882729778E-6</v>
          </cell>
          <cell r="Y35">
            <v>5.1141054998977533E-3</v>
          </cell>
          <cell r="Z35">
            <v>4.8170667882729778E-6</v>
          </cell>
          <cell r="AA35" t="e">
            <v>#N/A</v>
          </cell>
          <cell r="AB35">
            <v>0</v>
          </cell>
        </row>
        <row r="36">
          <cell r="V36">
            <v>92.5</v>
          </cell>
          <cell r="W36">
            <v>6.2834838144066067E-3</v>
          </cell>
          <cell r="X36">
            <v>6.9596159804968274E-6</v>
          </cell>
          <cell r="Y36">
            <v>6.2834838144066067E-3</v>
          </cell>
          <cell r="Z36">
            <v>6.9596159804968274E-6</v>
          </cell>
          <cell r="AA36" t="e">
            <v>#N/A</v>
          </cell>
          <cell r="AB36">
            <v>0</v>
          </cell>
        </row>
        <row r="37">
          <cell r="V37">
            <v>92.75</v>
          </cell>
          <cell r="W37">
            <v>7.6683011565649856E-3</v>
          </cell>
          <cell r="X37">
            <v>9.9874755131184094E-6</v>
          </cell>
          <cell r="Y37">
            <v>7.6683011565649856E-3</v>
          </cell>
          <cell r="Z37">
            <v>9.9874755131184094E-6</v>
          </cell>
          <cell r="AA37" t="e">
            <v>#N/A</v>
          </cell>
          <cell r="AB37">
            <v>0</v>
          </cell>
        </row>
        <row r="38">
          <cell r="V38">
            <v>93</v>
          </cell>
          <cell r="W38">
            <v>9.2953481896087559E-3</v>
          </cell>
          <cell r="X38">
            <v>1.4236198027085717E-5</v>
          </cell>
          <cell r="Y38">
            <v>9.2953481896087559E-3</v>
          </cell>
          <cell r="Z38">
            <v>1.4236198027085717E-5</v>
          </cell>
          <cell r="AA38" t="e">
            <v>#N/A</v>
          </cell>
          <cell r="AB38">
            <v>0</v>
          </cell>
        </row>
        <row r="39">
          <cell r="V39">
            <v>93.25</v>
          </cell>
          <cell r="W39">
            <v>1.1191801693650439E-2</v>
          </cell>
          <cell r="X39">
            <v>2.0155805341252794E-5</v>
          </cell>
          <cell r="Y39">
            <v>1.1191801693650439E-2</v>
          </cell>
          <cell r="Z39">
            <v>2.0155805341252794E-5</v>
          </cell>
          <cell r="AA39" t="e">
            <v>#N/A</v>
          </cell>
          <cell r="AB39">
            <v>0</v>
          </cell>
        </row>
        <row r="40">
          <cell r="V40">
            <v>93.5</v>
          </cell>
          <cell r="W40">
            <v>1.3384501240228653E-2</v>
          </cell>
          <cell r="X40">
            <v>2.8344847999953828E-5</v>
          </cell>
          <cell r="Y40">
            <v>1.3384501240228653E-2</v>
          </cell>
          <cell r="Z40">
            <v>2.8344847999953828E-5</v>
          </cell>
          <cell r="AA40" t="e">
            <v>#N/A</v>
          </cell>
          <cell r="AB40">
            <v>0</v>
          </cell>
        </row>
        <row r="41">
          <cell r="V41">
            <v>93.75</v>
          </cell>
          <cell r="W41">
            <v>1.5899088261524544E-2</v>
          </cell>
          <cell r="X41">
            <v>3.959277587230014E-5</v>
          </cell>
          <cell r="Y41">
            <v>1.5899088261524544E-2</v>
          </cell>
          <cell r="Z41">
            <v>3.959277587230014E-5</v>
          </cell>
          <cell r="AA41" t="e">
            <v>#N/A</v>
          </cell>
          <cell r="AB41">
            <v>0</v>
          </cell>
        </row>
        <row r="42">
          <cell r="V42">
            <v>94</v>
          </cell>
          <cell r="W42">
            <v>1.8759017575846054E-2</v>
          </cell>
          <cell r="X42">
            <v>5.4932025442439031E-5</v>
          </cell>
          <cell r="Y42">
            <v>1.8759017575846054E-2</v>
          </cell>
          <cell r="Z42">
            <v>5.4932025442439031E-5</v>
          </cell>
          <cell r="AA42" t="e">
            <v>#N/A</v>
          </cell>
          <cell r="AB42">
            <v>0</v>
          </cell>
        </row>
        <row r="43">
          <cell r="V43">
            <v>94.25</v>
          </cell>
          <cell r="W43">
            <v>2.1984459988656991E-2</v>
          </cell>
          <cell r="X43">
            <v>7.5701261313014493E-5</v>
          </cell>
          <cell r="Y43">
            <v>2.1984459988656991E-2</v>
          </cell>
          <cell r="Z43">
            <v>7.5701261313014493E-5</v>
          </cell>
          <cell r="AA43" t="e">
            <v>#N/A</v>
          </cell>
          <cell r="AB43">
            <v>0</v>
          </cell>
        </row>
        <row r="44">
          <cell r="V44">
            <v>94.5</v>
          </cell>
          <cell r="W44">
            <v>2.5591123724158626E-2</v>
          </cell>
          <cell r="X44">
            <v>1.036211626407574E-4</v>
          </cell>
          <cell r="Y44" t="e">
            <v>#N/A</v>
          </cell>
          <cell r="Z44" t="e">
            <v>#N/A</v>
          </cell>
          <cell r="AA44" t="e">
            <v>#N/A</v>
          </cell>
          <cell r="AB44">
            <v>0</v>
          </cell>
        </row>
        <row r="45">
          <cell r="V45">
            <v>94.75</v>
          </cell>
          <cell r="W45">
            <v>2.9589031666409228E-2</v>
          </cell>
          <cell r="X45">
            <v>1.408839916687853E-4</v>
          </cell>
          <cell r="Y45" t="e">
            <v>#N/A</v>
          </cell>
          <cell r="Z45" t="e">
            <v>#N/A</v>
          </cell>
          <cell r="AA45" t="e">
            <v>#N/A</v>
          </cell>
          <cell r="AB45">
            <v>0</v>
          </cell>
        </row>
        <row r="46">
          <cell r="V46">
            <v>95</v>
          </cell>
          <cell r="W46">
            <v>3.3981300113498147E-2</v>
          </cell>
          <cell r="X46">
            <v>1.902578905361626E-4</v>
          </cell>
          <cell r="Y46" t="e">
            <v>#N/A</v>
          </cell>
          <cell r="Z46" t="e">
            <v>#N/A</v>
          </cell>
          <cell r="AA46" t="e">
            <v>#N/A</v>
          </cell>
          <cell r="AB46">
            <v>0</v>
          </cell>
        </row>
        <row r="47">
          <cell r="V47">
            <v>95.25</v>
          </cell>
          <cell r="W47">
            <v>3.876297231683578E-2</v>
          </cell>
          <cell r="X47">
            <v>2.5520639248447684E-4</v>
          </cell>
          <cell r="Y47" t="e">
            <v>#N/A</v>
          </cell>
          <cell r="Z47" t="e">
            <v>#N/A</v>
          </cell>
          <cell r="AA47" t="e">
            <v>#N/A</v>
          </cell>
          <cell r="AB47">
            <v>0</v>
          </cell>
        </row>
        <row r="48">
          <cell r="V48">
            <v>95.5</v>
          </cell>
          <cell r="W48">
            <v>4.3919965804987512E-2</v>
          </cell>
          <cell r="X48">
            <v>3.4002297419768248E-4</v>
          </cell>
          <cell r="Y48" t="e">
            <v>#N/A</v>
          </cell>
          <cell r="Z48" t="e">
            <v>#N/A</v>
          </cell>
          <cell r="AA48" t="e">
            <v>#N/A</v>
          </cell>
          <cell r="AB48">
            <v>0</v>
          </cell>
        </row>
        <row r="49">
          <cell r="V49">
            <v>95.75</v>
          </cell>
          <cell r="W49">
            <v>4.942819571336602E-2</v>
          </cell>
          <cell r="X49">
            <v>4.4997959158694022E-4</v>
          </cell>
          <cell r="Y49" t="e">
            <v>#N/A</v>
          </cell>
          <cell r="Z49" t="e">
            <v>#N/A</v>
          </cell>
          <cell r="AA49" t="e">
            <v>#N/A</v>
          </cell>
          <cell r="AB49">
            <v>0</v>
          </cell>
        </row>
        <row r="50">
          <cell r="V50">
            <v>96</v>
          </cell>
          <cell r="W50">
            <v>5.5252936469890192E-2</v>
          </cell>
          <cell r="X50">
            <v>5.9148701452216897E-4</v>
          </cell>
          <cell r="Y50" t="e">
            <v>#N/A</v>
          </cell>
          <cell r="Z50" t="e">
            <v>#N/A</v>
          </cell>
          <cell r="AA50" t="e">
            <v>#N/A</v>
          </cell>
          <cell r="AB50">
            <v>0</v>
          </cell>
        </row>
        <row r="51">
          <cell r="V51">
            <v>96.25</v>
          </cell>
          <cell r="W51">
            <v>6.1348480769372681E-2</v>
          </cell>
          <cell r="X51">
            <v>7.7226340228209102E-4</v>
          </cell>
          <cell r="Y51" t="e">
            <v>#N/A</v>
          </cell>
          <cell r="Z51" t="e">
            <v>#N/A</v>
          </cell>
          <cell r="AA51" t="e">
            <v>#N/A</v>
          </cell>
          <cell r="AB51">
            <v>0</v>
          </cell>
        </row>
        <row r="52">
          <cell r="V52">
            <v>96.5</v>
          </cell>
          <cell r="W52">
            <v>6.765814754229664E-2</v>
          </cell>
          <cell r="X52">
            <v>1.0015059539065627E-3</v>
          </cell>
          <cell r="Y52" t="e">
            <v>#N/A</v>
          </cell>
          <cell r="Z52" t="e">
            <v>#N/A</v>
          </cell>
          <cell r="AA52" t="e">
            <v>#N/A</v>
          </cell>
          <cell r="AB52">
            <v>0</v>
          </cell>
        </row>
        <row r="53">
          <cell r="V53">
            <v>96.75</v>
          </cell>
          <cell r="W53">
            <v>7.4114679558977228E-2</v>
          </cell>
          <cell r="X53">
            <v>1.290058661622345E-3</v>
          </cell>
          <cell r="Y53" t="e">
            <v>#N/A</v>
          </cell>
          <cell r="Z53" t="e">
            <v>#N/A</v>
          </cell>
          <cell r="AA53" t="e">
            <v>#N/A</v>
          </cell>
          <cell r="AB53">
            <v>0</v>
          </cell>
        </row>
        <row r="54">
          <cell r="V54">
            <v>97</v>
          </cell>
          <cell r="W54">
            <v>8.0641056648312434E-2</v>
          </cell>
          <cell r="X54">
            <v>1.6505672531628858E-3</v>
          </cell>
          <cell r="Y54" t="e">
            <v>#N/A</v>
          </cell>
          <cell r="Z54" t="e">
            <v>#N/A</v>
          </cell>
          <cell r="AA54" t="e">
            <v>#N/A</v>
          </cell>
          <cell r="AB54">
            <v>0</v>
          </cell>
        </row>
        <row r="55">
          <cell r="V55">
            <v>97.25</v>
          </cell>
          <cell r="W55">
            <v>8.7151732773827997E-2</v>
          </cell>
          <cell r="X55">
            <v>2.0976104220549558E-3</v>
          </cell>
          <cell r="Y55" t="e">
            <v>#N/A</v>
          </cell>
          <cell r="Z55" t="e">
            <v>#N/A</v>
          </cell>
          <cell r="AA55" t="e">
            <v>#N/A</v>
          </cell>
          <cell r="AB55">
            <v>0</v>
          </cell>
        </row>
        <row r="56">
          <cell r="V56">
            <v>97.5</v>
          </cell>
          <cell r="W56">
            <v>9.355428519444195E-2</v>
          </cell>
          <cell r="X56">
            <v>2.6477945370539384E-3</v>
          </cell>
          <cell r="Y56" t="e">
            <v>#N/A</v>
          </cell>
          <cell r="Z56" t="e">
            <v>#N/A</v>
          </cell>
          <cell r="AA56" t="e">
            <v>#N/A</v>
          </cell>
          <cell r="AB56">
            <v>0</v>
          </cell>
        </row>
        <row r="57">
          <cell r="V57">
            <v>97.75</v>
          </cell>
          <cell r="W57">
            <v>9.9751442680321961E-2</v>
          </cell>
          <cell r="X57">
            <v>3.3197973464791004E-3</v>
          </cell>
          <cell r="Y57" t="e">
            <v>#N/A</v>
          </cell>
          <cell r="Z57" t="e">
            <v>#N/A</v>
          </cell>
          <cell r="AA57" t="e">
            <v>#N/A</v>
          </cell>
          <cell r="AB57">
            <v>0</v>
          </cell>
        </row>
        <row r="58">
          <cell r="V58">
            <v>98</v>
          </cell>
          <cell r="W58">
            <v>0.10564343847749386</v>
          </cell>
          <cell r="X58">
            <v>4.1343449301716887E-3</v>
          </cell>
          <cell r="Y58" t="e">
            <v>#N/A</v>
          </cell>
          <cell r="Z58" t="e">
            <v>#N/A</v>
          </cell>
          <cell r="AA58" t="e">
            <v>#N/A</v>
          </cell>
          <cell r="AB58">
            <v>0</v>
          </cell>
        </row>
        <row r="59">
          <cell r="V59">
            <v>98.25</v>
          </cell>
          <cell r="W59">
            <v>0.11113061374895589</v>
          </cell>
          <cell r="X59">
            <v>5.1141054998977533E-3</v>
          </cell>
          <cell r="Y59" t="e">
            <v>#N/A</v>
          </cell>
          <cell r="Z59" t="e">
            <v>#N/A</v>
          </cell>
          <cell r="AA59" t="e">
            <v>#N/A</v>
          </cell>
          <cell r="AB59">
            <v>0</v>
          </cell>
        </row>
        <row r="60">
          <cell r="V60">
            <v>98.5</v>
          </cell>
          <cell r="W60">
            <v>0.11611617991128934</v>
          </cell>
          <cell r="X60">
            <v>6.2834838144066067E-3</v>
          </cell>
          <cell r="Y60" t="e">
            <v>#N/A</v>
          </cell>
          <cell r="Z60" t="e">
            <v>#N/A</v>
          </cell>
          <cell r="AA60" t="e">
            <v>#N/A</v>
          </cell>
          <cell r="AB60">
            <v>0</v>
          </cell>
        </row>
        <row r="61">
          <cell r="V61">
            <v>98.75</v>
          </cell>
          <cell r="W61">
            <v>0.1205090348951007</v>
          </cell>
          <cell r="X61">
            <v>7.6683011565649856E-3</v>
          </cell>
          <cell r="Y61" t="e">
            <v>#N/A</v>
          </cell>
          <cell r="Z61" t="e">
            <v>#N/A</v>
          </cell>
          <cell r="AA61" t="e">
            <v>#N/A</v>
          </cell>
          <cell r="AB61">
            <v>0</v>
          </cell>
        </row>
        <row r="62">
          <cell r="V62">
            <v>99</v>
          </cell>
          <cell r="W62">
            <v>0.12422651995914449</v>
          </cell>
          <cell r="X62">
            <v>9.2953481896087559E-3</v>
          </cell>
          <cell r="Y62" t="e">
            <v>#N/A</v>
          </cell>
          <cell r="Z62" t="e">
            <v>#N/A</v>
          </cell>
          <cell r="AA62" t="e">
            <v>#N/A</v>
          </cell>
          <cell r="AB62">
            <v>0</v>
          </cell>
        </row>
        <row r="63">
          <cell r="V63">
            <v>99.25</v>
          </cell>
          <cell r="W63">
            <v>0.12719700107600126</v>
          </cell>
          <cell r="X63">
            <v>1.1191801693650439E-2</v>
          </cell>
          <cell r="Y63" t="e">
            <v>#N/A</v>
          </cell>
          <cell r="Z63" t="e">
            <v>#N/A</v>
          </cell>
          <cell r="AA63" t="e">
            <v>#N/A</v>
          </cell>
          <cell r="AB63">
            <v>0</v>
          </cell>
        </row>
        <row r="64">
          <cell r="V64">
            <v>99.5</v>
          </cell>
          <cell r="W64">
            <v>0.12936216252109761</v>
          </cell>
          <cell r="X64">
            <v>1.3384501240228653E-2</v>
          </cell>
          <cell r="Y64" t="e">
            <v>#N/A</v>
          </cell>
          <cell r="Z64" t="e">
            <v>#N/A</v>
          </cell>
          <cell r="AA64" t="e">
            <v>#N/A</v>
          </cell>
          <cell r="AB64">
            <v>0</v>
          </cell>
        </row>
        <row r="65">
          <cell r="V65">
            <v>99.75</v>
          </cell>
          <cell r="W65">
            <v>0.13067891017100625</v>
          </cell>
          <cell r="X65">
            <v>1.5899088261524544E-2</v>
          </cell>
          <cell r="Y65" t="e">
            <v>#N/A</v>
          </cell>
          <cell r="Z65" t="e">
            <v>#N/A</v>
          </cell>
          <cell r="AA65" t="e">
            <v>#N/A</v>
          </cell>
          <cell r="AB65">
            <v>0</v>
          </cell>
        </row>
        <row r="66">
          <cell r="V66">
            <v>100</v>
          </cell>
          <cell r="W66">
            <v>0.13112079776147634</v>
          </cell>
          <cell r="X66">
            <v>1.8759017575846054E-2</v>
          </cell>
          <cell r="Y66" t="e">
            <v>#N/A</v>
          </cell>
          <cell r="Z66" t="e">
            <v>#N/A</v>
          </cell>
          <cell r="AA66">
            <v>0.13112079776147634</v>
          </cell>
          <cell r="AB66">
            <v>0</v>
          </cell>
        </row>
        <row r="67">
          <cell r="V67">
            <v>100.25</v>
          </cell>
          <cell r="W67">
            <v>0.13067891017100625</v>
          </cell>
          <cell r="X67">
            <v>2.1984459988656991E-2</v>
          </cell>
          <cell r="Y67" t="e">
            <v>#N/A</v>
          </cell>
          <cell r="Z67" t="e">
            <v>#N/A</v>
          </cell>
          <cell r="AA67" t="e">
            <v>#N/A</v>
          </cell>
          <cell r="AB67">
            <v>0</v>
          </cell>
        </row>
        <row r="68">
          <cell r="V68">
            <v>100.5</v>
          </cell>
          <cell r="W68">
            <v>0.12936216252109761</v>
          </cell>
          <cell r="X68">
            <v>2.5591123724158626E-2</v>
          </cell>
          <cell r="Y68" t="e">
            <v>#N/A</v>
          </cell>
          <cell r="Z68" t="e">
            <v>#N/A</v>
          </cell>
          <cell r="AA68" t="e">
            <v>#N/A</v>
          </cell>
          <cell r="AB68">
            <v>0</v>
          </cell>
        </row>
        <row r="69">
          <cell r="V69">
            <v>100.75</v>
          </cell>
          <cell r="W69">
            <v>0.12719700107600126</v>
          </cell>
          <cell r="X69">
            <v>2.9589031666409228E-2</v>
          </cell>
          <cell r="Y69" t="e">
            <v>#N/A</v>
          </cell>
          <cell r="Z69" t="e">
            <v>#N/A</v>
          </cell>
          <cell r="AA69" t="e">
            <v>#N/A</v>
          </cell>
          <cell r="AB69">
            <v>0</v>
          </cell>
        </row>
        <row r="70">
          <cell r="V70">
            <v>101</v>
          </cell>
          <cell r="W70">
            <v>0.12422651995914449</v>
          </cell>
          <cell r="X70">
            <v>3.3981300113498147E-2</v>
          </cell>
          <cell r="Y70" t="e">
            <v>#N/A</v>
          </cell>
          <cell r="Z70" t="e">
            <v>#N/A</v>
          </cell>
          <cell r="AA70" t="e">
            <v>#N/A</v>
          </cell>
          <cell r="AB70">
            <v>0</v>
          </cell>
        </row>
        <row r="71">
          <cell r="V71">
            <v>101.25</v>
          </cell>
          <cell r="W71">
            <v>0.1205090348951007</v>
          </cell>
          <cell r="X71">
            <v>3.876297231683578E-2</v>
          </cell>
          <cell r="Y71" t="e">
            <v>#N/A</v>
          </cell>
          <cell r="Z71" t="e">
            <v>#N/A</v>
          </cell>
          <cell r="AA71" t="e">
            <v>#N/A</v>
          </cell>
          <cell r="AB71">
            <v>0</v>
          </cell>
        </row>
        <row r="72">
          <cell r="V72">
            <v>101.5</v>
          </cell>
          <cell r="W72">
            <v>0.11611617991128934</v>
          </cell>
          <cell r="X72">
            <v>4.3919965804987512E-2</v>
          </cell>
          <cell r="Y72" t="e">
            <v>#N/A</v>
          </cell>
          <cell r="Z72" t="e">
            <v>#N/A</v>
          </cell>
          <cell r="AA72" t="e">
            <v>#N/A</v>
          </cell>
          <cell r="AB72">
            <v>0</v>
          </cell>
        </row>
        <row r="73">
          <cell r="V73">
            <v>101.75</v>
          </cell>
          <cell r="W73">
            <v>0.11113061374895589</v>
          </cell>
          <cell r="X73">
            <v>4.942819571336602E-2</v>
          </cell>
          <cell r="Y73" t="e">
            <v>#N/A</v>
          </cell>
          <cell r="Z73" t="e">
            <v>#N/A</v>
          </cell>
          <cell r="AA73" t="e">
            <v>#N/A</v>
          </cell>
          <cell r="AB73">
            <v>0</v>
          </cell>
        </row>
        <row r="74">
          <cell r="V74">
            <v>102</v>
          </cell>
          <cell r="W74">
            <v>0.10564343847749386</v>
          </cell>
          <cell r="X74">
            <v>5.5252936469890192E-2</v>
          </cell>
          <cell r="Y74" t="e">
            <v>#N/A</v>
          </cell>
          <cell r="Z74" t="e">
            <v>#N/A</v>
          </cell>
          <cell r="AA74" t="e">
            <v>#N/A</v>
          </cell>
          <cell r="AB74">
            <v>0</v>
          </cell>
        </row>
        <row r="75">
          <cell r="V75">
            <v>102.25</v>
          </cell>
          <cell r="W75">
            <v>9.9751442680321961E-2</v>
          </cell>
          <cell r="X75">
            <v>6.1348480769372681E-2</v>
          </cell>
          <cell r="Y75" t="e">
            <v>#N/A</v>
          </cell>
          <cell r="Z75" t="e">
            <v>#N/A</v>
          </cell>
          <cell r="AA75" t="e">
            <v>#N/A</v>
          </cell>
          <cell r="AB75">
            <v>0</v>
          </cell>
        </row>
        <row r="76">
          <cell r="V76">
            <v>102.5</v>
          </cell>
          <cell r="W76">
            <v>9.355428519444195E-2</v>
          </cell>
          <cell r="X76">
            <v>6.765814754229664E-2</v>
          </cell>
          <cell r="Y76" t="e">
            <v>#N/A</v>
          </cell>
          <cell r="Z76" t="e">
            <v>#N/A</v>
          </cell>
          <cell r="AA76" t="e">
            <v>#N/A</v>
          </cell>
          <cell r="AB76">
            <v>0</v>
          </cell>
        </row>
        <row r="77">
          <cell r="V77">
            <v>102.75</v>
          </cell>
          <cell r="W77">
            <v>8.7151732773827997E-2</v>
          </cell>
          <cell r="X77">
            <v>7.4114679558977228E-2</v>
          </cell>
          <cell r="Y77" t="e">
            <v>#N/A</v>
          </cell>
          <cell r="Z77" t="e">
            <v>#N/A</v>
          </cell>
          <cell r="AA77" t="e">
            <v>#N/A</v>
          </cell>
          <cell r="AB77">
            <v>0</v>
          </cell>
        </row>
        <row r="78">
          <cell r="V78">
            <v>103</v>
          </cell>
          <cell r="W78">
            <v>8.0641056648312434E-2</v>
          </cell>
          <cell r="X78">
            <v>8.0641056648312434E-2</v>
          </cell>
          <cell r="Y78" t="e">
            <v>#N/A</v>
          </cell>
          <cell r="Z78" t="e">
            <v>#N/A</v>
          </cell>
          <cell r="AA78" t="e">
            <v>#N/A</v>
          </cell>
          <cell r="AB78">
            <v>0</v>
          </cell>
        </row>
        <row r="79">
          <cell r="V79">
            <v>103.25</v>
          </cell>
          <cell r="W79">
            <v>7.4114679558977228E-2</v>
          </cell>
          <cell r="X79">
            <v>8.7151732773827997E-2</v>
          </cell>
          <cell r="Y79" t="e">
            <v>#N/A</v>
          </cell>
          <cell r="Z79" t="e">
            <v>#N/A</v>
          </cell>
          <cell r="AA79" t="e">
            <v>#N/A</v>
          </cell>
          <cell r="AB79">
            <v>0</v>
          </cell>
        </row>
        <row r="80">
          <cell r="V80">
            <v>103.5</v>
          </cell>
          <cell r="W80">
            <v>6.765814754229664E-2</v>
          </cell>
          <cell r="X80">
            <v>9.355428519444195E-2</v>
          </cell>
          <cell r="Y80" t="e">
            <v>#N/A</v>
          </cell>
          <cell r="Z80" t="e">
            <v>#N/A</v>
          </cell>
          <cell r="AA80" t="e">
            <v>#N/A</v>
          </cell>
          <cell r="AB80">
            <v>0</v>
          </cell>
        </row>
        <row r="81">
          <cell r="V81">
            <v>103.75</v>
          </cell>
          <cell r="W81">
            <v>6.1348480769372681E-2</v>
          </cell>
          <cell r="X81">
            <v>9.9751442680321961E-2</v>
          </cell>
          <cell r="Y81" t="e">
            <v>#N/A</v>
          </cell>
          <cell r="Z81" t="e">
            <v>#N/A</v>
          </cell>
          <cell r="AA81" t="e">
            <v>#N/A</v>
          </cell>
          <cell r="AB81">
            <v>0</v>
          </cell>
        </row>
        <row r="82">
          <cell r="V82">
            <v>104</v>
          </cell>
          <cell r="W82">
            <v>5.5252936469890192E-2</v>
          </cell>
          <cell r="X82">
            <v>0.10564343847749386</v>
          </cell>
          <cell r="Y82" t="e">
            <v>#N/A</v>
          </cell>
          <cell r="Z82" t="e">
            <v>#N/A</v>
          </cell>
          <cell r="AA82" t="e">
            <v>#N/A</v>
          </cell>
          <cell r="AB82">
            <v>0</v>
          </cell>
        </row>
        <row r="83">
          <cell r="V83">
            <v>104.25</v>
          </cell>
          <cell r="W83">
            <v>4.942819571336602E-2</v>
          </cell>
          <cell r="X83">
            <v>0.11113061374895589</v>
          </cell>
          <cell r="Y83" t="e">
            <v>#N/A</v>
          </cell>
          <cell r="Z83" t="e">
            <v>#N/A</v>
          </cell>
          <cell r="AA83" t="e">
            <v>#N/A</v>
          </cell>
          <cell r="AB83">
            <v>0</v>
          </cell>
        </row>
        <row r="84">
          <cell r="V84">
            <v>104.5</v>
          </cell>
          <cell r="W84">
            <v>4.3919965804987512E-2</v>
          </cell>
          <cell r="X84">
            <v>0.11611617991128934</v>
          </cell>
          <cell r="Y84" t="e">
            <v>#N/A</v>
          </cell>
          <cell r="Z84" t="e">
            <v>#N/A</v>
          </cell>
          <cell r="AA84" t="e">
            <v>#N/A</v>
          </cell>
          <cell r="AB84">
            <v>0</v>
          </cell>
        </row>
        <row r="85">
          <cell r="V85">
            <v>104.75</v>
          </cell>
          <cell r="W85">
            <v>3.876297231683578E-2</v>
          </cell>
          <cell r="X85">
            <v>0.1205090348951007</v>
          </cell>
          <cell r="Y85" t="e">
            <v>#N/A</v>
          </cell>
          <cell r="Z85" t="e">
            <v>#N/A</v>
          </cell>
          <cell r="AA85" t="e">
            <v>#N/A</v>
          </cell>
          <cell r="AB85">
            <v>0</v>
          </cell>
        </row>
        <row r="86">
          <cell r="V86">
            <v>105</v>
          </cell>
          <cell r="W86">
            <v>3.3981300113498147E-2</v>
          </cell>
          <cell r="X86">
            <v>0.12422651995914449</v>
          </cell>
          <cell r="Y86" t="e">
            <v>#N/A</v>
          </cell>
          <cell r="Z86" t="e">
            <v>#N/A</v>
          </cell>
          <cell r="AA86" t="e">
            <v>#N/A</v>
          </cell>
          <cell r="AB86">
            <v>0</v>
          </cell>
        </row>
        <row r="87">
          <cell r="V87">
            <v>105.25</v>
          </cell>
          <cell r="W87">
            <v>2.9589031666409228E-2</v>
          </cell>
          <cell r="X87">
            <v>0.12719700107600126</v>
          </cell>
          <cell r="Y87" t="e">
            <v>#N/A</v>
          </cell>
          <cell r="Z87" t="e">
            <v>#N/A</v>
          </cell>
          <cell r="AA87" t="e">
            <v>#N/A</v>
          </cell>
          <cell r="AB87">
            <v>0</v>
          </cell>
        </row>
        <row r="88">
          <cell r="V88">
            <v>105.5</v>
          </cell>
          <cell r="W88">
            <v>2.5591123724158626E-2</v>
          </cell>
          <cell r="X88">
            <v>0.12936216252109761</v>
          </cell>
          <cell r="Y88" t="e">
            <v>#N/A</v>
          </cell>
          <cell r="Z88" t="e">
            <v>#N/A</v>
          </cell>
          <cell r="AA88" t="e">
            <v>#N/A</v>
          </cell>
          <cell r="AB88">
            <v>0</v>
          </cell>
        </row>
        <row r="89">
          <cell r="V89">
            <v>105.75</v>
          </cell>
          <cell r="W89">
            <v>2.1984459988656991E-2</v>
          </cell>
          <cell r="X89">
            <v>0.13067891017100625</v>
          </cell>
          <cell r="Y89">
            <v>2.1984459988656991E-2</v>
          </cell>
          <cell r="Z89">
            <v>0.13067891017100625</v>
          </cell>
          <cell r="AA89" t="e">
            <v>#N/A</v>
          </cell>
          <cell r="AB89">
            <v>0</v>
          </cell>
        </row>
        <row r="90">
          <cell r="V90">
            <v>106</v>
          </cell>
          <cell r="W90">
            <v>1.8759017575846054E-2</v>
          </cell>
          <cell r="X90">
            <v>0.13112079776147634</v>
          </cell>
          <cell r="Y90">
            <v>1.8759017575846054E-2</v>
          </cell>
          <cell r="Z90">
            <v>0.13112079776147634</v>
          </cell>
          <cell r="AA90" t="e">
            <v>#N/A</v>
          </cell>
          <cell r="AB90">
            <v>0.13112079776147634</v>
          </cell>
        </row>
        <row r="91">
          <cell r="V91">
            <v>106.25</v>
          </cell>
          <cell r="W91">
            <v>1.5899088261524544E-2</v>
          </cell>
          <cell r="X91">
            <v>0.13067891017100625</v>
          </cell>
          <cell r="Y91">
            <v>1.5899088261524544E-2</v>
          </cell>
          <cell r="Z91">
            <v>0.13067891017100625</v>
          </cell>
          <cell r="AA91" t="e">
            <v>#N/A</v>
          </cell>
          <cell r="AB91">
            <v>0</v>
          </cell>
        </row>
        <row r="92">
          <cell r="V92">
            <v>106.5</v>
          </cell>
          <cell r="W92">
            <v>1.3384501240228653E-2</v>
          </cell>
          <cell r="X92">
            <v>0.12936216252109761</v>
          </cell>
          <cell r="Y92">
            <v>1.3384501240228653E-2</v>
          </cell>
          <cell r="Z92">
            <v>0.12936216252109761</v>
          </cell>
          <cell r="AA92" t="e">
            <v>#N/A</v>
          </cell>
          <cell r="AB92">
            <v>0</v>
          </cell>
        </row>
        <row r="93">
          <cell r="V93">
            <v>106.75</v>
          </cell>
          <cell r="W93">
            <v>1.1191801693650439E-2</v>
          </cell>
          <cell r="X93">
            <v>0.12719700107600126</v>
          </cell>
          <cell r="Y93">
            <v>1.1191801693650439E-2</v>
          </cell>
          <cell r="Z93">
            <v>0.12719700107600126</v>
          </cell>
          <cell r="AA93" t="e">
            <v>#N/A</v>
          </cell>
          <cell r="AB93">
            <v>0</v>
          </cell>
        </row>
        <row r="94">
          <cell r="V94">
            <v>107</v>
          </cell>
          <cell r="W94">
            <v>9.2953481896087559E-3</v>
          </cell>
          <cell r="X94">
            <v>0.12422651995914449</v>
          </cell>
          <cell r="Y94">
            <v>9.2953481896087559E-3</v>
          </cell>
          <cell r="Z94">
            <v>0.12422651995914449</v>
          </cell>
          <cell r="AA94" t="e">
            <v>#N/A</v>
          </cell>
          <cell r="AB94">
            <v>0</v>
          </cell>
        </row>
        <row r="95">
          <cell r="V95">
            <v>107.25</v>
          </cell>
          <cell r="W95">
            <v>7.6683011565649856E-3</v>
          </cell>
          <cell r="X95">
            <v>0.1205090348951007</v>
          </cell>
          <cell r="Y95">
            <v>7.6683011565649856E-3</v>
          </cell>
          <cell r="Z95">
            <v>0.1205090348951007</v>
          </cell>
          <cell r="AA95" t="e">
            <v>#N/A</v>
          </cell>
          <cell r="AB95">
            <v>0</v>
          </cell>
        </row>
        <row r="96">
          <cell r="V96">
            <v>107.5</v>
          </cell>
          <cell r="W96">
            <v>6.2834838144066067E-3</v>
          </cell>
          <cell r="X96">
            <v>0.11611617991128934</v>
          </cell>
          <cell r="Y96">
            <v>6.2834838144066067E-3</v>
          </cell>
          <cell r="Z96">
            <v>0.11611617991128934</v>
          </cell>
          <cell r="AA96" t="e">
            <v>#N/A</v>
          </cell>
          <cell r="AB96">
            <v>0</v>
          </cell>
        </row>
        <row r="97">
          <cell r="V97">
            <v>107.75</v>
          </cell>
          <cell r="W97">
            <v>5.1141054998977533E-3</v>
          </cell>
          <cell r="X97">
            <v>0.11113061374895589</v>
          </cell>
          <cell r="Y97">
            <v>5.1141054998977533E-3</v>
          </cell>
          <cell r="Z97">
            <v>0.11113061374895589</v>
          </cell>
          <cell r="AA97" t="e">
            <v>#N/A</v>
          </cell>
          <cell r="AB97">
            <v>0</v>
          </cell>
        </row>
        <row r="98">
          <cell r="V98">
            <v>108</v>
          </cell>
          <cell r="W98">
            <v>4.1343449301716887E-3</v>
          </cell>
          <cell r="X98">
            <v>0.10564343847749386</v>
          </cell>
          <cell r="Y98">
            <v>4.1343449301716887E-3</v>
          </cell>
          <cell r="Z98">
            <v>0.10564343847749386</v>
          </cell>
          <cell r="AA98" t="e">
            <v>#N/A</v>
          </cell>
          <cell r="AB98">
            <v>0</v>
          </cell>
        </row>
        <row r="99">
          <cell r="V99">
            <v>108.25</v>
          </cell>
          <cell r="W99">
            <v>3.3197973464791004E-3</v>
          </cell>
          <cell r="X99">
            <v>9.9751442680321961E-2</v>
          </cell>
          <cell r="Y99">
            <v>3.3197973464791004E-3</v>
          </cell>
          <cell r="Z99">
            <v>9.9751442680321961E-2</v>
          </cell>
          <cell r="AA99" t="e">
            <v>#N/A</v>
          </cell>
          <cell r="AB99">
            <v>0</v>
          </cell>
        </row>
        <row r="100">
          <cell r="V100">
            <v>108.5</v>
          </cell>
          <cell r="W100">
            <v>2.6477945370539384E-3</v>
          </cell>
          <cell r="X100">
            <v>9.355428519444195E-2</v>
          </cell>
          <cell r="Y100">
            <v>2.6477945370539384E-3</v>
          </cell>
          <cell r="Z100">
            <v>9.355428519444195E-2</v>
          </cell>
          <cell r="AA100" t="e">
            <v>#N/A</v>
          </cell>
          <cell r="AB100">
            <v>0</v>
          </cell>
        </row>
        <row r="101">
          <cell r="V101">
            <v>108.75</v>
          </cell>
          <cell r="W101">
            <v>2.0976104220549558E-3</v>
          </cell>
          <cell r="X101">
            <v>8.7151732773827997E-2</v>
          </cell>
          <cell r="Y101">
            <v>2.0976104220549558E-3</v>
          </cell>
          <cell r="Z101">
            <v>8.7151732773827997E-2</v>
          </cell>
          <cell r="AA101" t="e">
            <v>#N/A</v>
          </cell>
          <cell r="AB101">
            <v>0</v>
          </cell>
        </row>
        <row r="102">
          <cell r="V102">
            <v>109</v>
          </cell>
          <cell r="W102">
            <v>1.6505672531628858E-3</v>
          </cell>
          <cell r="X102">
            <v>8.0641056648312434E-2</v>
          </cell>
          <cell r="Y102">
            <v>1.6505672531628858E-3</v>
          </cell>
          <cell r="Z102">
            <v>8.0641056648312434E-2</v>
          </cell>
          <cell r="AA102" t="e">
            <v>#N/A</v>
          </cell>
          <cell r="AB102">
            <v>0</v>
          </cell>
        </row>
        <row r="103">
          <cell r="V103">
            <v>109.25</v>
          </cell>
          <cell r="W103">
            <v>1.290058661622345E-3</v>
          </cell>
          <cell r="X103">
            <v>7.4114679558977228E-2</v>
          </cell>
          <cell r="Y103">
            <v>1.290058661622345E-3</v>
          </cell>
          <cell r="Z103">
            <v>7.4114679558977228E-2</v>
          </cell>
          <cell r="AA103" t="e">
            <v>#N/A</v>
          </cell>
          <cell r="AB103">
            <v>0</v>
          </cell>
        </row>
        <row r="104">
          <cell r="V104">
            <v>109.5</v>
          </cell>
          <cell r="W104">
            <v>1.0015059539065627E-3</v>
          </cell>
          <cell r="X104">
            <v>6.765814754229664E-2</v>
          </cell>
          <cell r="Y104">
            <v>1.0015059539065627E-3</v>
          </cell>
          <cell r="Z104">
            <v>6.765814754229664E-2</v>
          </cell>
          <cell r="AA104" t="e">
            <v>#N/A</v>
          </cell>
          <cell r="AB104">
            <v>0</v>
          </cell>
        </row>
        <row r="105">
          <cell r="V105">
            <v>109.75</v>
          </cell>
          <cell r="W105">
            <v>7.7226340228209102E-4</v>
          </cell>
          <cell r="X105">
            <v>6.1348480769372681E-2</v>
          </cell>
          <cell r="Y105">
            <v>7.7226340228209102E-4</v>
          </cell>
          <cell r="Z105">
            <v>6.1348480769372681E-2</v>
          </cell>
          <cell r="AA105" t="e">
            <v>#N/A</v>
          </cell>
          <cell r="AB105">
            <v>0</v>
          </cell>
        </row>
        <row r="106">
          <cell r="V106">
            <v>110</v>
          </cell>
          <cell r="W106">
            <v>5.9148701452216897E-4</v>
          </cell>
          <cell r="X106">
            <v>5.5252936469890192E-2</v>
          </cell>
          <cell r="Y106">
            <v>5.9148701452216897E-4</v>
          </cell>
          <cell r="Z106">
            <v>5.5252936469890192E-2</v>
          </cell>
          <cell r="AA106" t="e">
            <v>#N/A</v>
          </cell>
          <cell r="AB106">
            <v>0</v>
          </cell>
        </row>
        <row r="107">
          <cell r="V107">
            <v>110.25</v>
          </cell>
          <cell r="W107">
            <v>4.4997959158694022E-4</v>
          </cell>
          <cell r="X107">
            <v>4.942819571336602E-2</v>
          </cell>
          <cell r="Y107">
            <v>4.4997959158694022E-4</v>
          </cell>
          <cell r="Z107">
            <v>4.942819571336602E-2</v>
          </cell>
          <cell r="AA107" t="e">
            <v>#N/A</v>
          </cell>
          <cell r="AB107">
            <v>0</v>
          </cell>
        </row>
        <row r="108">
          <cell r="V108">
            <v>110.5</v>
          </cell>
          <cell r="W108">
            <v>3.4002297419768248E-4</v>
          </cell>
          <cell r="X108">
            <v>4.3919965804987512E-2</v>
          </cell>
          <cell r="Y108">
            <v>3.4002297419768248E-4</v>
          </cell>
          <cell r="Z108">
            <v>4.3919965804987512E-2</v>
          </cell>
          <cell r="AA108" t="e">
            <v>#N/A</v>
          </cell>
          <cell r="AB108">
            <v>0</v>
          </cell>
        </row>
        <row r="109">
          <cell r="V109">
            <v>110.75</v>
          </cell>
          <cell r="W109">
            <v>2.5520639248447684E-4</v>
          </cell>
          <cell r="X109">
            <v>3.876297231683578E-2</v>
          </cell>
          <cell r="Y109">
            <v>2.5520639248447684E-4</v>
          </cell>
          <cell r="Z109">
            <v>3.876297231683578E-2</v>
          </cell>
          <cell r="AA109" t="e">
            <v>#N/A</v>
          </cell>
          <cell r="AB109">
            <v>0</v>
          </cell>
        </row>
        <row r="110">
          <cell r="V110">
            <v>111</v>
          </cell>
          <cell r="W110">
            <v>1.902578905361626E-4</v>
          </cell>
          <cell r="X110">
            <v>3.3981300113498147E-2</v>
          </cell>
          <cell r="Y110">
            <v>1.902578905361626E-4</v>
          </cell>
          <cell r="Z110">
            <v>3.3981300113498147E-2</v>
          </cell>
          <cell r="AA110" t="e">
            <v>#N/A</v>
          </cell>
          <cell r="AB110">
            <v>0</v>
          </cell>
        </row>
        <row r="111">
          <cell r="V111">
            <v>111.25</v>
          </cell>
          <cell r="W111">
            <v>1.408839916687853E-4</v>
          </cell>
          <cell r="X111">
            <v>2.9589031666409228E-2</v>
          </cell>
          <cell r="Y111">
            <v>1.408839916687853E-4</v>
          </cell>
          <cell r="Z111">
            <v>2.9589031666409228E-2</v>
          </cell>
          <cell r="AA111" t="e">
            <v>#N/A</v>
          </cell>
          <cell r="AB111">
            <v>0</v>
          </cell>
        </row>
        <row r="112">
          <cell r="V112">
            <v>111.5</v>
          </cell>
          <cell r="W112">
            <v>1.036211626407574E-4</v>
          </cell>
          <cell r="X112">
            <v>2.5591123724158626E-2</v>
          </cell>
          <cell r="Y112">
            <v>1.036211626407574E-4</v>
          </cell>
          <cell r="Z112">
            <v>2.5591123724158626E-2</v>
          </cell>
          <cell r="AA112" t="e">
            <v>#N/A</v>
          </cell>
          <cell r="AB112">
            <v>0</v>
          </cell>
        </row>
        <row r="113">
          <cell r="V113">
            <v>111.75</v>
          </cell>
          <cell r="W113">
            <v>7.5701261313014493E-5</v>
          </cell>
          <cell r="X113">
            <v>2.1984459988656991E-2</v>
          </cell>
          <cell r="Y113">
            <v>7.5701261313014493E-5</v>
          </cell>
          <cell r="Z113">
            <v>2.1984459988656991E-2</v>
          </cell>
          <cell r="AA113" t="e">
            <v>#N/A</v>
          </cell>
          <cell r="AB113">
            <v>0</v>
          </cell>
        </row>
        <row r="114">
          <cell r="V114">
            <v>112</v>
          </cell>
          <cell r="W114">
            <v>5.4932025442439031E-5</v>
          </cell>
          <cell r="X114">
            <v>1.8759017575846054E-2</v>
          </cell>
          <cell r="Y114">
            <v>5.4932025442439031E-5</v>
          </cell>
          <cell r="Z114">
            <v>1.8759017575846054E-2</v>
          </cell>
          <cell r="AA114" t="e">
            <v>#N/A</v>
          </cell>
          <cell r="AB114">
            <v>0</v>
          </cell>
        </row>
        <row r="115">
          <cell r="V115">
            <v>112.25</v>
          </cell>
          <cell r="W115">
            <v>3.959277587230014E-5</v>
          </cell>
          <cell r="X115">
            <v>1.5899088261524544E-2</v>
          </cell>
          <cell r="Y115">
            <v>3.959277587230014E-5</v>
          </cell>
          <cell r="Z115">
            <v>1.5899088261524544E-2</v>
          </cell>
          <cell r="AA115" t="e">
            <v>#N/A</v>
          </cell>
          <cell r="AB115">
            <v>0</v>
          </cell>
        </row>
        <row r="116">
          <cell r="V116">
            <v>112.5</v>
          </cell>
          <cell r="W116">
            <v>2.8344847999953828E-5</v>
          </cell>
          <cell r="X116">
            <v>1.3384501240228653E-2</v>
          </cell>
          <cell r="Y116">
            <v>2.8344847999953828E-5</v>
          </cell>
          <cell r="Z116">
            <v>1.3384501240228653E-2</v>
          </cell>
          <cell r="AA116" t="e">
            <v>#N/A</v>
          </cell>
          <cell r="AB116">
            <v>0</v>
          </cell>
        </row>
        <row r="117">
          <cell r="V117">
            <v>112.75</v>
          </cell>
          <cell r="W117">
            <v>2.0155805341252794E-5</v>
          </cell>
          <cell r="X117">
            <v>1.1191801693650439E-2</v>
          </cell>
          <cell r="Y117">
            <v>2.0155805341252794E-5</v>
          </cell>
          <cell r="Z117">
            <v>1.1191801693650439E-2</v>
          </cell>
          <cell r="AA117" t="e">
            <v>#N/A</v>
          </cell>
          <cell r="AB117">
            <v>0</v>
          </cell>
        </row>
        <row r="118">
          <cell r="V118">
            <v>113</v>
          </cell>
          <cell r="W118">
            <v>1.4236198027085717E-5</v>
          </cell>
          <cell r="X118">
            <v>9.2953481896087559E-3</v>
          </cell>
          <cell r="Y118">
            <v>1.4236198027085717E-5</v>
          </cell>
          <cell r="Z118">
            <v>9.2953481896087559E-3</v>
          </cell>
          <cell r="AA118" t="e">
            <v>#N/A</v>
          </cell>
          <cell r="AB118">
            <v>0</v>
          </cell>
        </row>
        <row r="119">
          <cell r="V119">
            <v>113.25</v>
          </cell>
          <cell r="W119">
            <v>9.9874755131184094E-6</v>
          </cell>
          <cell r="X119">
            <v>7.6683011565649856E-3</v>
          </cell>
          <cell r="Y119">
            <v>9.9874755131184094E-6</v>
          </cell>
          <cell r="Z119">
            <v>7.6683011565649856E-3</v>
          </cell>
          <cell r="AA119" t="e">
            <v>#N/A</v>
          </cell>
          <cell r="AB119">
            <v>0</v>
          </cell>
        </row>
        <row r="120">
          <cell r="V120">
            <v>113.5</v>
          </cell>
          <cell r="W120">
            <v>6.9596159804968274E-6</v>
          </cell>
          <cell r="X120">
            <v>6.2834838144066067E-3</v>
          </cell>
          <cell r="Y120">
            <v>6.9596159804968274E-6</v>
          </cell>
          <cell r="Z120">
            <v>6.2834838144066067E-3</v>
          </cell>
          <cell r="AA120" t="e">
            <v>#N/A</v>
          </cell>
          <cell r="AB120">
            <v>0</v>
          </cell>
        </row>
        <row r="121">
          <cell r="V121">
            <v>113.75</v>
          </cell>
          <cell r="W121">
            <v>4.8170667882729778E-6</v>
          </cell>
          <cell r="X121">
            <v>5.1141054998977533E-3</v>
          </cell>
          <cell r="Y121">
            <v>4.8170667882729778E-6</v>
          </cell>
          <cell r="Z121">
            <v>5.1141054998977533E-3</v>
          </cell>
          <cell r="AA121" t="e">
            <v>#N/A</v>
          </cell>
          <cell r="AB121">
            <v>0</v>
          </cell>
        </row>
        <row r="122">
          <cell r="V122">
            <v>114</v>
          </cell>
          <cell r="W122">
            <v>3.3116764598956343E-6</v>
          </cell>
          <cell r="X122">
            <v>4.1343449301716887E-3</v>
          </cell>
          <cell r="Y122">
            <v>3.3116764598956343E-6</v>
          </cell>
          <cell r="Z122">
            <v>4.1343449301716887E-3</v>
          </cell>
          <cell r="AA122" t="e">
            <v>#N/A</v>
          </cell>
          <cell r="AB122">
            <v>0</v>
          </cell>
        </row>
        <row r="123">
          <cell r="V123">
            <v>114.25</v>
          </cell>
          <cell r="W123">
            <v>2.2614186852219031E-6</v>
          </cell>
          <cell r="X123">
            <v>3.3197973464791004E-3</v>
          </cell>
          <cell r="Y123">
            <v>2.2614186852219031E-6</v>
          </cell>
          <cell r="Z123">
            <v>3.3197973464791004E-3</v>
          </cell>
          <cell r="AA123" t="e">
            <v>#N/A</v>
          </cell>
          <cell r="AB123">
            <v>0</v>
          </cell>
        </row>
        <row r="124">
          <cell r="V124">
            <v>114.5</v>
          </cell>
          <cell r="W124">
            <v>1.5338464782909174E-6</v>
          </cell>
          <cell r="X124">
            <v>2.6477945370539384E-3</v>
          </cell>
          <cell r="Y124">
            <v>1.5338464782909174E-6</v>
          </cell>
          <cell r="Z124">
            <v>2.6477945370539384E-3</v>
          </cell>
          <cell r="AA124" t="e">
            <v>#N/A</v>
          </cell>
          <cell r="AB124">
            <v>0</v>
          </cell>
        </row>
        <row r="125">
          <cell r="V125">
            <v>114.75</v>
          </cell>
          <cell r="W125">
            <v>1.0333576355473005E-6</v>
          </cell>
          <cell r="X125">
            <v>2.0976104220549558E-3</v>
          </cell>
          <cell r="Y125">
            <v>1.0333576355473005E-6</v>
          </cell>
          <cell r="Z125">
            <v>2.0976104220549558E-3</v>
          </cell>
          <cell r="AA125" t="e">
            <v>#N/A</v>
          </cell>
          <cell r="AB125">
            <v>0</v>
          </cell>
        </row>
        <row r="126">
          <cell r="V126">
            <v>115</v>
          </cell>
          <cell r="W126">
            <v>6.9149214993442649E-7</v>
          </cell>
          <cell r="X126">
            <v>1.6505672531628858E-3</v>
          </cell>
          <cell r="Y126">
            <v>6.9149214993442649E-7</v>
          </cell>
          <cell r="Z126">
            <v>1.6505672531628858E-3</v>
          </cell>
          <cell r="AA126" t="e">
            <v>#N/A</v>
          </cell>
          <cell r="AB126">
            <v>0</v>
          </cell>
        </row>
        <row r="127">
          <cell r="V127">
            <v>115.25</v>
          </cell>
          <cell r="W127">
            <v>4.596123581852622E-7</v>
          </cell>
          <cell r="X127">
            <v>1.290058661622345E-3</v>
          </cell>
          <cell r="Y127">
            <v>4.596123581852622E-7</v>
          </cell>
          <cell r="Z127">
            <v>1.290058661622345E-3</v>
          </cell>
          <cell r="AA127" t="e">
            <v>#N/A</v>
          </cell>
          <cell r="AB127">
            <v>0</v>
          </cell>
        </row>
        <row r="128">
          <cell r="V128">
            <v>115.5</v>
          </cell>
          <cell r="W128">
            <v>3.0343381893763603E-7</v>
          </cell>
          <cell r="X128">
            <v>1.0015059539065627E-3</v>
          </cell>
          <cell r="Y128">
            <v>3.0343381893763603E-7</v>
          </cell>
          <cell r="Z128">
            <v>1.0015059539065627E-3</v>
          </cell>
          <cell r="AA128" t="e">
            <v>#N/A</v>
          </cell>
          <cell r="AB128">
            <v>0</v>
          </cell>
        </row>
        <row r="129">
          <cell r="V129">
            <v>115.75</v>
          </cell>
          <cell r="W129">
            <v>1.9897756438610279E-7</v>
          </cell>
          <cell r="X129">
            <v>7.7226340228209102E-4</v>
          </cell>
          <cell r="Y129">
            <v>1.9897756438610279E-7</v>
          </cell>
          <cell r="Z129">
            <v>7.7226340228209102E-4</v>
          </cell>
          <cell r="AA129" t="e">
            <v>#N/A</v>
          </cell>
          <cell r="AB129">
            <v>0</v>
          </cell>
        </row>
        <row r="130">
          <cell r="V130">
            <v>116</v>
          </cell>
          <cell r="W130">
            <v>1.2960211234751944E-7</v>
          </cell>
          <cell r="X130">
            <v>5.9148701452216897E-4</v>
          </cell>
          <cell r="Y130">
            <v>1.2960211234751944E-7</v>
          </cell>
          <cell r="Z130">
            <v>5.9148701452216897E-4</v>
          </cell>
          <cell r="AA130" t="e">
            <v>#N/A</v>
          </cell>
          <cell r="AB130">
            <v>0</v>
          </cell>
        </row>
        <row r="131">
          <cell r="V131">
            <v>116.25</v>
          </cell>
          <cell r="W131">
            <v>8.3847070118947314E-8</v>
          </cell>
          <cell r="X131">
            <v>4.4997959158694022E-4</v>
          </cell>
          <cell r="Y131">
            <v>8.3847070118947314E-8</v>
          </cell>
          <cell r="Z131">
            <v>4.4997959158694022E-4</v>
          </cell>
          <cell r="AA131" t="e">
            <v>#N/A</v>
          </cell>
          <cell r="AB131">
            <v>0</v>
          </cell>
        </row>
        <row r="132">
          <cell r="V132">
            <v>116.5</v>
          </cell>
          <cell r="W132">
            <v>5.3880491061163665E-8</v>
          </cell>
          <cell r="X132">
            <v>3.4002297419768248E-4</v>
          </cell>
          <cell r="Y132">
            <v>5.3880491061163665E-8</v>
          </cell>
          <cell r="Z132">
            <v>3.4002297419768248E-4</v>
          </cell>
          <cell r="AA132" t="e">
            <v>#N/A</v>
          </cell>
          <cell r="AB132">
            <v>0</v>
          </cell>
        </row>
        <row r="133">
          <cell r="V133">
            <v>116.75</v>
          </cell>
          <cell r="W133">
            <v>3.4390860365276568E-8</v>
          </cell>
          <cell r="X133">
            <v>2.5520639248447684E-4</v>
          </cell>
          <cell r="Y133">
            <v>3.4390860365276568E-8</v>
          </cell>
          <cell r="Z133">
            <v>2.5520639248447684E-4</v>
          </cell>
          <cell r="AA133" t="e">
            <v>#N/A</v>
          </cell>
          <cell r="AB133">
            <v>0</v>
          </cell>
        </row>
        <row r="134">
          <cell r="V134">
            <v>117</v>
          </cell>
          <cell r="W134">
            <v>2.1803307432094167E-8</v>
          </cell>
          <cell r="X134">
            <v>1.902578905361626E-4</v>
          </cell>
          <cell r="Y134">
            <v>2.1803307432094167E-8</v>
          </cell>
          <cell r="Z134">
            <v>1.902578905361626E-4</v>
          </cell>
          <cell r="AA134" t="e">
            <v>#N/A</v>
          </cell>
          <cell r="AB134">
            <v>0</v>
          </cell>
        </row>
        <row r="135">
          <cell r="V135">
            <v>117.25</v>
          </cell>
          <cell r="W135">
            <v>1.3729969048486142E-8</v>
          </cell>
          <cell r="X135">
            <v>1.408839916687853E-4</v>
          </cell>
          <cell r="Y135">
            <v>1.3729969048486142E-8</v>
          </cell>
          <cell r="Z135">
            <v>1.408839916687853E-4</v>
          </cell>
          <cell r="AA135" t="e">
            <v>#N/A</v>
          </cell>
          <cell r="AB135">
            <v>0</v>
          </cell>
        </row>
        <row r="136">
          <cell r="V136">
            <v>117.5</v>
          </cell>
          <cell r="W136">
            <v>8.5878525657124801E-9</v>
          </cell>
          <cell r="X136">
            <v>1.036211626407574E-4</v>
          </cell>
          <cell r="Y136">
            <v>8.5878525657124801E-9</v>
          </cell>
          <cell r="Z136">
            <v>1.036211626407574E-4</v>
          </cell>
          <cell r="AA136" t="e">
            <v>#N/A</v>
          </cell>
          <cell r="AB136">
            <v>0</v>
          </cell>
        </row>
        <row r="137">
          <cell r="V137">
            <v>117.75</v>
          </cell>
          <cell r="W137">
            <v>5.3354056426340896E-9</v>
          </cell>
          <cell r="X137">
            <v>7.5701261313014493E-5</v>
          </cell>
          <cell r="Y137">
            <v>5.3354056426340896E-9</v>
          </cell>
          <cell r="Z137">
            <v>7.5701261313014493E-5</v>
          </cell>
          <cell r="AA137" t="e">
            <v>#N/A</v>
          </cell>
          <cell r="AB137">
            <v>0</v>
          </cell>
        </row>
        <row r="138">
          <cell r="V138">
            <v>118</v>
          </cell>
          <cell r="W138">
            <v>3.2924421247954446E-9</v>
          </cell>
          <cell r="X138">
            <v>5.4932025442439031E-5</v>
          </cell>
          <cell r="Y138">
            <v>3.2924421247954446E-9</v>
          </cell>
          <cell r="Z138">
            <v>5.4932025442439031E-5</v>
          </cell>
          <cell r="AA138" t="e">
            <v>#N/A</v>
          </cell>
          <cell r="AB138">
            <v>0</v>
          </cell>
        </row>
        <row r="139">
          <cell r="V139">
            <v>118.25</v>
          </cell>
          <cell r="W139">
            <v>2.0180721890717597E-9</v>
          </cell>
          <cell r="X139">
            <v>3.959277587230014E-5</v>
          </cell>
          <cell r="Y139">
            <v>2.0180721890717597E-9</v>
          </cell>
          <cell r="Z139">
            <v>3.959277587230014E-5</v>
          </cell>
          <cell r="AA139" t="e">
            <v>#N/A</v>
          </cell>
          <cell r="AB139">
            <v>0</v>
          </cell>
        </row>
        <row r="140">
          <cell r="V140">
            <v>118.5</v>
          </cell>
          <cell r="W140">
            <v>1.2286355785604197E-9</v>
          </cell>
          <cell r="X140">
            <v>2.8344847999953828E-5</v>
          </cell>
          <cell r="Y140">
            <v>1.2286355785604197E-9</v>
          </cell>
          <cell r="Z140">
            <v>2.8344847999953828E-5</v>
          </cell>
          <cell r="AA140" t="e">
            <v>#N/A</v>
          </cell>
          <cell r="AB140">
            <v>0</v>
          </cell>
        </row>
        <row r="141">
          <cell r="V141">
            <v>118.75</v>
          </cell>
          <cell r="W141">
            <v>7.4298033533635717E-10</v>
          </cell>
          <cell r="X141">
            <v>2.0155805341252794E-5</v>
          </cell>
          <cell r="Y141">
            <v>7.4298033533635717E-10</v>
          </cell>
          <cell r="Z141">
            <v>2.0155805341252794E-5</v>
          </cell>
          <cell r="AA141" t="e">
            <v>#N/A</v>
          </cell>
          <cell r="AB141">
            <v>0</v>
          </cell>
        </row>
        <row r="142">
          <cell r="V142">
            <v>119</v>
          </cell>
          <cell r="W142">
            <v>4.462717473433662E-10</v>
          </cell>
          <cell r="X142">
            <v>1.4236198027085717E-5</v>
          </cell>
          <cell r="Y142">
            <v>4.462717473433662E-10</v>
          </cell>
          <cell r="Z142">
            <v>1.4236198027085717E-5</v>
          </cell>
          <cell r="AA142" t="e">
            <v>#N/A</v>
          </cell>
          <cell r="AB14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, T.DIST()"/>
      <sheetName val="Overview, T.INV()"/>
      <sheetName val="Data Analysis Add-in Tools"/>
      <sheetName val="Dependent Groups t test"/>
      <sheetName val="Data, Directional test chart"/>
      <sheetName val="Data, Nondirectional test char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Relative Frequency, Null</v>
          </cell>
        </row>
        <row r="2">
          <cell r="B2">
            <v>-14.906940000000001</v>
          </cell>
          <cell r="C2">
            <v>2.3828222444834874E-3</v>
          </cell>
        </row>
        <row r="3">
          <cell r="B3">
            <v>-14.82272</v>
          </cell>
          <cell r="C3">
            <v>2.4941773206933861E-3</v>
          </cell>
        </row>
        <row r="4">
          <cell r="B4">
            <v>-14.738500000000002</v>
          </cell>
          <cell r="C4">
            <v>2.6105772275963452E-3</v>
          </cell>
        </row>
        <row r="5">
          <cell r="B5">
            <v>-14.654280000000002</v>
          </cell>
          <cell r="C5">
            <v>2.7322383352874555E-3</v>
          </cell>
        </row>
        <row r="6">
          <cell r="B6">
            <v>-14.570060000000002</v>
          </cell>
          <cell r="C6">
            <v>2.8593854358352671E-3</v>
          </cell>
        </row>
        <row r="7">
          <cell r="B7">
            <v>-14.485840000000001</v>
          </cell>
          <cell r="C7">
            <v>2.9922520132058916E-3</v>
          </cell>
        </row>
        <row r="8">
          <cell r="B8">
            <v>-14.401620000000001</v>
          </cell>
          <cell r="C8">
            <v>3.1310805179487634E-3</v>
          </cell>
        </row>
        <row r="9">
          <cell r="B9">
            <v>-14.317400000000001</v>
          </cell>
          <cell r="C9">
            <v>3.2761226464425503E-3</v>
          </cell>
        </row>
        <row r="10">
          <cell r="B10">
            <v>-14.233180000000001</v>
          </cell>
          <cell r="C10">
            <v>3.4276396244723737E-3</v>
          </cell>
        </row>
        <row r="11">
          <cell r="B11">
            <v>-14.148960000000001</v>
          </cell>
          <cell r="C11">
            <v>3.5859024948811805E-3</v>
          </cell>
        </row>
        <row r="12">
          <cell r="B12">
            <v>-14.06474</v>
          </cell>
          <cell r="C12">
            <v>3.7511924090074247E-3</v>
          </cell>
        </row>
        <row r="13">
          <cell r="B13">
            <v>-13.98052</v>
          </cell>
          <cell r="C13">
            <v>3.923800921589728E-3</v>
          </cell>
        </row>
        <row r="14">
          <cell r="B14">
            <v>-13.8963</v>
          </cell>
          <cell r="C14">
            <v>4.104030288785092E-3</v>
          </cell>
        </row>
        <row r="15">
          <cell r="B15">
            <v>-13.81208</v>
          </cell>
          <cell r="C15">
            <v>4.2921937689122469E-3</v>
          </cell>
        </row>
        <row r="16">
          <cell r="B16">
            <v>-13.72786</v>
          </cell>
          <cell r="C16">
            <v>4.4886159254942902E-3</v>
          </cell>
        </row>
        <row r="17">
          <cell r="B17">
            <v>-13.643640000000001</v>
          </cell>
          <cell r="C17">
            <v>4.6936329321360425E-3</v>
          </cell>
        </row>
        <row r="18">
          <cell r="B18">
            <v>-13.559420000000001</v>
          </cell>
          <cell r="C18">
            <v>4.9075928787306738E-3</v>
          </cell>
        </row>
        <row r="19">
          <cell r="B19">
            <v>-13.475200000000001</v>
          </cell>
          <cell r="C19">
            <v>5.1308560784476074E-3</v>
          </cell>
        </row>
        <row r="20">
          <cell r="B20">
            <v>-13.390980000000001</v>
          </cell>
          <cell r="C20">
            <v>5.3637953749095905E-3</v>
          </cell>
        </row>
        <row r="21">
          <cell r="B21">
            <v>-13.306760000000002</v>
          </cell>
          <cell r="C21">
            <v>5.6067964489200702E-3</v>
          </cell>
        </row>
        <row r="22">
          <cell r="B22">
            <v>-13.222540000000002</v>
          </cell>
          <cell r="C22">
            <v>5.860258124054653E-3</v>
          </cell>
        </row>
        <row r="23">
          <cell r="B23">
            <v>-13.138320000000002</v>
          </cell>
          <cell r="C23">
            <v>6.1245926703800248E-3</v>
          </cell>
        </row>
        <row r="24">
          <cell r="B24">
            <v>-13.054100000000002</v>
          </cell>
          <cell r="C24">
            <v>6.4002261055124444E-3</v>
          </cell>
        </row>
        <row r="25">
          <cell r="B25">
            <v>-12.969880000000002</v>
          </cell>
          <cell r="C25">
            <v>6.6875984921745037E-3</v>
          </cell>
        </row>
        <row r="26">
          <cell r="B26">
            <v>-12.885660000000001</v>
          </cell>
          <cell r="C26">
            <v>6.9871642313536018E-3</v>
          </cell>
        </row>
        <row r="27">
          <cell r="B27">
            <v>-12.801440000000001</v>
          </cell>
          <cell r="C27">
            <v>7.2993923501091596E-3</v>
          </cell>
        </row>
        <row r="28">
          <cell r="B28">
            <v>-12.717220000000001</v>
          </cell>
          <cell r="C28">
            <v>7.6247667830171492E-3</v>
          </cell>
        </row>
        <row r="29">
          <cell r="B29">
            <v>-12.633000000000001</v>
          </cell>
          <cell r="C29">
            <v>7.9637866461806615E-3</v>
          </cell>
        </row>
        <row r="30">
          <cell r="B30">
            <v>-12.548780000000001</v>
          </cell>
          <cell r="C30">
            <v>8.3169665026742966E-3</v>
          </cell>
        </row>
        <row r="31">
          <cell r="B31">
            <v>-12.464560000000001</v>
          </cell>
          <cell r="C31">
            <v>8.6848366182273005E-3</v>
          </cell>
        </row>
        <row r="32">
          <cell r="B32">
            <v>-12.38034</v>
          </cell>
          <cell r="C32">
            <v>9.067943205887068E-3</v>
          </cell>
        </row>
        <row r="33">
          <cell r="B33">
            <v>-12.29612</v>
          </cell>
          <cell r="C33">
            <v>9.4668486583397247E-3</v>
          </cell>
        </row>
        <row r="34">
          <cell r="B34">
            <v>-12.2119</v>
          </cell>
          <cell r="C34">
            <v>9.8821317664987245E-3</v>
          </cell>
        </row>
        <row r="35">
          <cell r="B35">
            <v>-12.12768</v>
          </cell>
          <cell r="C35">
            <v>1.0314387922906652E-2</v>
          </cell>
        </row>
        <row r="36">
          <cell r="B36">
            <v>-12.04346</v>
          </cell>
          <cell r="C36">
            <v>1.0764229308427875E-2</v>
          </cell>
        </row>
        <row r="37">
          <cell r="B37">
            <v>-11.959239999999999</v>
          </cell>
          <cell r="C37">
            <v>1.1232285060643091E-2</v>
          </cell>
        </row>
        <row r="38">
          <cell r="B38">
            <v>-11.875020000000001</v>
          </cell>
          <cell r="C38">
            <v>1.1719201422289435E-2</v>
          </cell>
        </row>
        <row r="39">
          <cell r="B39">
            <v>-11.790800000000001</v>
          </cell>
          <cell r="C39">
            <v>1.2225641868022562E-2</v>
          </cell>
        </row>
        <row r="40">
          <cell r="B40">
            <v>-11.706580000000001</v>
          </cell>
          <cell r="C40">
            <v>1.2752287207710763E-2</v>
          </cell>
        </row>
        <row r="41">
          <cell r="B41">
            <v>-11.62236</v>
          </cell>
          <cell r="C41">
            <v>1.3299835664405324E-2</v>
          </cell>
        </row>
        <row r="42">
          <cell r="B42">
            <v>-11.538140000000002</v>
          </cell>
          <cell r="C42">
            <v>1.3869002925066111E-2</v>
          </cell>
        </row>
        <row r="43">
          <cell r="B43">
            <v>-11.453920000000002</v>
          </cell>
          <cell r="C43">
            <v>1.4460522162058558E-2</v>
          </cell>
        </row>
        <row r="44">
          <cell r="B44">
            <v>-11.369700000000002</v>
          </cell>
          <cell r="C44">
            <v>1.5075144023375718E-2</v>
          </cell>
        </row>
        <row r="45">
          <cell r="B45">
            <v>-11.285480000000002</v>
          </cell>
          <cell r="C45">
            <v>1.5713636589480429E-2</v>
          </cell>
        </row>
        <row r="46">
          <cell r="B46">
            <v>-11.201260000000001</v>
          </cell>
          <cell r="C46">
            <v>1.6376785294604759E-2</v>
          </cell>
        </row>
        <row r="47">
          <cell r="B47">
            <v>-11.117040000000001</v>
          </cell>
          <cell r="C47">
            <v>1.7065392810290288E-2</v>
          </cell>
        </row>
        <row r="48">
          <cell r="B48">
            <v>-11.032820000000001</v>
          </cell>
          <cell r="C48">
            <v>1.7780278888902237E-2</v>
          </cell>
        </row>
        <row r="49">
          <cell r="B49">
            <v>-10.948600000000001</v>
          </cell>
          <cell r="C49">
            <v>1.8522280164803128E-2</v>
          </cell>
        </row>
        <row r="50">
          <cell r="B50">
            <v>-10.864380000000001</v>
          </cell>
          <cell r="C50">
            <v>1.9292249910830082E-2</v>
          </cell>
        </row>
        <row r="51">
          <cell r="B51">
            <v>-10.78016</v>
          </cell>
          <cell r="C51">
            <v>2.0091057747681846E-2</v>
          </cell>
        </row>
        <row r="52">
          <cell r="B52">
            <v>-10.69594</v>
          </cell>
          <cell r="C52">
            <v>2.0919589303789812E-2</v>
          </cell>
        </row>
        <row r="53">
          <cell r="B53">
            <v>-10.61172</v>
          </cell>
          <cell r="C53">
            <v>2.1778745823221417E-2</v>
          </cell>
        </row>
        <row r="54">
          <cell r="B54">
            <v>-10.5275</v>
          </cell>
          <cell r="C54">
            <v>2.2669443719144873E-2</v>
          </cell>
        </row>
        <row r="55">
          <cell r="B55">
            <v>-10.443280000000001</v>
          </cell>
          <cell r="C55">
            <v>2.359261407037181E-2</v>
          </cell>
        </row>
        <row r="56">
          <cell r="B56">
            <v>-10.359060000000001</v>
          </cell>
          <cell r="C56">
            <v>2.4549202058490309E-2</v>
          </cell>
        </row>
        <row r="57">
          <cell r="B57">
            <v>-10.274840000000001</v>
          </cell>
          <cell r="C57">
            <v>2.5540166343104718E-2</v>
          </cell>
        </row>
        <row r="58">
          <cell r="B58">
            <v>-10.190620000000001</v>
          </cell>
          <cell r="C58">
            <v>2.6566478372711273E-2</v>
          </cell>
        </row>
        <row r="59">
          <cell r="B59">
            <v>-10.106400000000001</v>
          </cell>
          <cell r="C59">
            <v>2.7629121628762382E-2</v>
          </cell>
        </row>
        <row r="60">
          <cell r="B60">
            <v>-10.022180000000001</v>
          </cell>
          <cell r="C60">
            <v>2.8729090800504262E-2</v>
          </cell>
        </row>
        <row r="61">
          <cell r="B61">
            <v>-9.9379600000000003</v>
          </cell>
          <cell r="C61">
            <v>2.9867390888217625E-2</v>
          </cell>
        </row>
        <row r="62">
          <cell r="B62">
            <v>-9.8537400000000002</v>
          </cell>
          <cell r="C62">
            <v>3.1045036232546945E-2</v>
          </cell>
        </row>
        <row r="63">
          <cell r="B63">
            <v>-9.76952</v>
          </cell>
          <cell r="C63">
            <v>3.226304946767105E-2</v>
          </cell>
        </row>
        <row r="64">
          <cell r="B64">
            <v>-9.6852999999999998</v>
          </cell>
          <cell r="C64">
            <v>3.3522460396149908E-2</v>
          </cell>
        </row>
        <row r="65">
          <cell r="B65">
            <v>-9.6010799999999996</v>
          </cell>
          <cell r="C65">
            <v>3.4824304783376364E-2</v>
          </cell>
        </row>
        <row r="66">
          <cell r="B66">
            <v>-9.5168599999999994</v>
          </cell>
          <cell r="C66">
            <v>3.6169623069670698E-2</v>
          </cell>
        </row>
        <row r="67">
          <cell r="B67">
            <v>-9.432640000000001</v>
          </cell>
          <cell r="C67">
            <v>3.7559458998179272E-2</v>
          </cell>
        </row>
        <row r="68">
          <cell r="B68">
            <v>-9.3484200000000008</v>
          </cell>
          <cell r="C68">
            <v>3.8994858156877837E-2</v>
          </cell>
        </row>
        <row r="69">
          <cell r="B69">
            <v>-9.2642000000000007</v>
          </cell>
          <cell r="C69">
            <v>4.0476866433134216E-2</v>
          </cell>
        </row>
        <row r="70">
          <cell r="B70">
            <v>-9.1799800000000005</v>
          </cell>
          <cell r="C70">
            <v>4.2006528379457085E-2</v>
          </cell>
        </row>
        <row r="71">
          <cell r="B71">
            <v>-9.0957600000000021</v>
          </cell>
          <cell r="C71">
            <v>4.358488548924476E-2</v>
          </cell>
        </row>
        <row r="72">
          <cell r="B72">
            <v>-9.0115400000000019</v>
          </cell>
          <cell r="C72">
            <v>4.5212974381553889E-2</v>
          </cell>
        </row>
        <row r="73">
          <cell r="B73">
            <v>-8.9273200000000017</v>
          </cell>
          <cell r="C73">
            <v>4.6891824894130227E-2</v>
          </cell>
        </row>
        <row r="74">
          <cell r="B74">
            <v>-8.8431000000000015</v>
          </cell>
          <cell r="C74">
            <v>4.8622458084184639E-2</v>
          </cell>
        </row>
        <row r="75">
          <cell r="B75">
            <v>-8.7588800000000013</v>
          </cell>
          <cell r="C75">
            <v>5.0405884136655976E-2</v>
          </cell>
        </row>
        <row r="76">
          <cell r="B76">
            <v>-8.6746600000000011</v>
          </cell>
          <cell r="C76">
            <v>5.2243100179980406E-2</v>
          </cell>
        </row>
        <row r="77">
          <cell r="B77">
            <v>-8.590440000000001</v>
          </cell>
          <cell r="C77">
            <v>5.4135088009680164E-2</v>
          </cell>
        </row>
        <row r="78">
          <cell r="B78">
            <v>-8.5062200000000008</v>
          </cell>
          <cell r="C78">
            <v>5.6082811720401041E-2</v>
          </cell>
        </row>
        <row r="79">
          <cell r="B79">
            <v>-8.4220000000000006</v>
          </cell>
          <cell r="C79">
            <v>5.808721524735698E-2</v>
          </cell>
          <cell r="D79">
            <v>5.808721524735698E-2</v>
          </cell>
        </row>
        <row r="80">
          <cell r="B80">
            <v>-8.3377800000000004</v>
          </cell>
          <cell r="C80">
            <v>6.0149219818491431E-2</v>
          </cell>
        </row>
        <row r="81">
          <cell r="B81">
            <v>-8.2535600000000002</v>
          </cell>
          <cell r="C81">
            <v>6.2269721319032585E-2</v>
          </cell>
        </row>
        <row r="82">
          <cell r="B82">
            <v>-8.16934</v>
          </cell>
          <cell r="C82">
            <v>6.444958757050237E-2</v>
          </cell>
        </row>
        <row r="83">
          <cell r="B83">
            <v>-8.0851199999999999</v>
          </cell>
          <cell r="C83">
            <v>6.6689655526642688E-2</v>
          </cell>
        </row>
        <row r="84">
          <cell r="B84">
            <v>-8.0008999999999997</v>
          </cell>
          <cell r="C84">
            <v>6.8990728389136849E-2</v>
          </cell>
        </row>
        <row r="85">
          <cell r="B85">
            <v>-7.9166800000000004</v>
          </cell>
          <cell r="C85">
            <v>7.1353572646438213E-2</v>
          </cell>
        </row>
        <row r="86">
          <cell r="B86">
            <v>-7.8324600000000011</v>
          </cell>
          <cell r="C86">
            <v>7.3778915039463558E-2</v>
          </cell>
        </row>
        <row r="87">
          <cell r="B87">
            <v>-7.7482400000000009</v>
          </cell>
          <cell r="C87">
            <v>7.6267439458367253E-2</v>
          </cell>
        </row>
        <row r="88">
          <cell r="B88">
            <v>-7.6640200000000007</v>
          </cell>
          <cell r="C88">
            <v>7.8819783775085361E-2</v>
          </cell>
        </row>
        <row r="89">
          <cell r="B89">
            <v>-7.5798000000000005</v>
          </cell>
          <cell r="C89">
            <v>8.1436536616818281E-2</v>
          </cell>
        </row>
        <row r="90">
          <cell r="B90">
            <v>-7.4955800000000004</v>
          </cell>
          <cell r="C90">
            <v>8.4118234086112659E-2</v>
          </cell>
        </row>
        <row r="91">
          <cell r="B91">
            <v>-7.4113600000000002</v>
          </cell>
          <cell r="C91">
            <v>8.6865356433700094E-2</v>
          </cell>
        </row>
        <row r="92">
          <cell r="B92">
            <v>-7.3271400000000009</v>
          </cell>
          <cell r="C92">
            <v>8.9678324690753375E-2</v>
          </cell>
        </row>
        <row r="93">
          <cell r="B93">
            <v>-7.2429200000000007</v>
          </cell>
          <cell r="C93">
            <v>9.2557497267728231E-2</v>
          </cell>
        </row>
        <row r="94">
          <cell r="B94">
            <v>-7.1587000000000005</v>
          </cell>
          <cell r="C94">
            <v>9.5503166527465391E-2</v>
          </cell>
        </row>
        <row r="95">
          <cell r="B95">
            <v>-7.0744800000000003</v>
          </cell>
          <cell r="C95">
            <v>9.8515555340735209E-2</v>
          </cell>
        </row>
        <row r="96">
          <cell r="B96">
            <v>-6.9902600000000001</v>
          </cell>
          <cell r="C96">
            <v>0.10159481363291027</v>
          </cell>
        </row>
        <row r="97">
          <cell r="B97">
            <v>-6.90604</v>
          </cell>
          <cell r="C97">
            <v>0.10474101493094871</v>
          </cell>
        </row>
        <row r="98">
          <cell r="B98">
            <v>-6.8218200000000007</v>
          </cell>
          <cell r="C98">
            <v>0.10795415292036063</v>
          </cell>
        </row>
        <row r="99">
          <cell r="B99">
            <v>-6.7376000000000005</v>
          </cell>
          <cell r="C99">
            <v>0.11123413802230511</v>
          </cell>
        </row>
        <row r="100">
          <cell r="B100">
            <v>-6.6533800000000012</v>
          </cell>
          <cell r="C100">
            <v>0.11458079400143106</v>
          </cell>
        </row>
        <row r="101">
          <cell r="B101">
            <v>-6.569160000000001</v>
          </cell>
          <cell r="C101">
            <v>0.11799385461551856</v>
          </cell>
        </row>
        <row r="102">
          <cell r="B102">
            <v>-6.4849400000000008</v>
          </cell>
          <cell r="C102">
            <v>0.12147296031840289</v>
          </cell>
        </row>
        <row r="103">
          <cell r="B103">
            <v>-6.4007200000000006</v>
          </cell>
          <cell r="C103">
            <v>0.125017655028065</v>
          </cell>
        </row>
        <row r="104">
          <cell r="B104">
            <v>-6.3165000000000004</v>
          </cell>
          <cell r="C104">
            <v>0.12862738297214607</v>
          </cell>
        </row>
        <row r="105">
          <cell r="B105">
            <v>-6.2322800000000003</v>
          </cell>
          <cell r="C105">
            <v>0.13230148562348742</v>
          </cell>
        </row>
        <row r="106">
          <cell r="B106">
            <v>-6.1480600000000001</v>
          </cell>
          <cell r="C106">
            <v>0.13603919873860865</v>
          </cell>
        </row>
        <row r="107">
          <cell r="B107">
            <v>-6.0638399999999999</v>
          </cell>
          <cell r="C107">
            <v>0.13983964951230846</v>
          </cell>
        </row>
        <row r="108">
          <cell r="B108">
            <v>-5.9796199999999997</v>
          </cell>
          <cell r="C108">
            <v>0.14370185386180698</v>
          </cell>
        </row>
        <row r="109">
          <cell r="B109">
            <v>-5.8954000000000004</v>
          </cell>
          <cell r="C109">
            <v>0.14762471385403808</v>
          </cell>
          <cell r="E109">
            <v>2.4941773206933861E-3</v>
          </cell>
        </row>
        <row r="110">
          <cell r="B110">
            <v>-5.8111800000000002</v>
          </cell>
          <cell r="C110">
            <v>0.15160701528984166</v>
          </cell>
          <cell r="E110">
            <v>2.6105772275963452E-3</v>
          </cell>
        </row>
        <row r="111">
          <cell r="B111">
            <v>-5.7269600000000009</v>
          </cell>
          <cell r="C111">
            <v>0.15564742545889926</v>
          </cell>
          <cell r="E111">
            <v>2.7322383352874555E-3</v>
          </cell>
        </row>
        <row r="112">
          <cell r="B112">
            <v>-5.6427400000000008</v>
          </cell>
          <cell r="C112">
            <v>0.15974449107929753</v>
          </cell>
          <cell r="E112">
            <v>2.8593854358352671E-3</v>
          </cell>
        </row>
        <row r="113">
          <cell r="B113">
            <v>-5.5585200000000006</v>
          </cell>
          <cell r="C113">
            <v>0.16389663643558372</v>
          </cell>
          <cell r="E113">
            <v>2.9922520132058916E-3</v>
          </cell>
        </row>
        <row r="114">
          <cell r="B114">
            <v>-5.4743000000000004</v>
          </cell>
          <cell r="C114">
            <v>0.16810216172910808</v>
          </cell>
          <cell r="E114">
            <v>3.1310805179487634E-3</v>
          </cell>
        </row>
        <row r="115">
          <cell r="B115">
            <v>-5.3900800000000002</v>
          </cell>
          <cell r="C115">
            <v>0.17235924165430599</v>
          </cell>
          <cell r="E115">
            <v>3.2761226464425503E-3</v>
          </cell>
        </row>
        <row r="116">
          <cell r="B116">
            <v>-5.30586</v>
          </cell>
          <cell r="C116">
            <v>0.17666592421437724</v>
          </cell>
          <cell r="E116">
            <v>3.4276396244723737E-3</v>
          </cell>
        </row>
        <row r="117">
          <cell r="B117">
            <v>-5.2216400000000007</v>
          </cell>
          <cell r="C117">
            <v>0.18102012978955009</v>
          </cell>
          <cell r="E117">
            <v>3.5859024948811805E-3</v>
          </cell>
        </row>
        <row r="118">
          <cell r="B118">
            <v>-5.1374200000000005</v>
          </cell>
          <cell r="C118">
            <v>0.18541965047078812</v>
          </cell>
          <cell r="E118">
            <v>3.7511924090074247E-3</v>
          </cell>
        </row>
        <row r="119">
          <cell r="B119">
            <v>-5.0532000000000004</v>
          </cell>
          <cell r="C119">
            <v>0.18986214967139056</v>
          </cell>
          <cell r="E119">
            <v>3.923800921589728E-3</v>
          </cell>
        </row>
        <row r="120">
          <cell r="B120">
            <v>-4.9689800000000002</v>
          </cell>
          <cell r="C120">
            <v>0.19434516202846697</v>
          </cell>
          <cell r="E120">
            <v>4.104030288785092E-3</v>
          </cell>
        </row>
        <row r="121">
          <cell r="B121">
            <v>-4.88476</v>
          </cell>
          <cell r="C121">
            <v>0.19886609360571966</v>
          </cell>
          <cell r="E121">
            <v>4.2921937689122469E-3</v>
          </cell>
        </row>
        <row r="122">
          <cell r="B122">
            <v>-4.8005399999999998</v>
          </cell>
          <cell r="C122">
            <v>0.2034222224083512</v>
          </cell>
          <cell r="E122">
            <v>4.4886159254942902E-3</v>
          </cell>
        </row>
        <row r="123">
          <cell r="B123">
            <v>-4.7163200000000005</v>
          </cell>
          <cell r="C123">
            <v>0.20801069922022322</v>
          </cell>
          <cell r="E123">
            <v>4.6936329321360425E-3</v>
          </cell>
        </row>
        <row r="124">
          <cell r="B124">
            <v>-4.6321000000000003</v>
          </cell>
          <cell r="C124">
            <v>0.21262854877263274</v>
          </cell>
          <cell r="E124">
            <v>4.9075928787306738E-3</v>
          </cell>
        </row>
        <row r="125">
          <cell r="B125">
            <v>-4.547880000000001</v>
          </cell>
          <cell r="C125">
            <v>0.21727267125323765</v>
          </cell>
          <cell r="E125">
            <v>5.1308560784476074E-3</v>
          </cell>
        </row>
        <row r="126">
          <cell r="B126">
            <v>-4.4636600000000008</v>
          </cell>
          <cell r="C126">
            <v>0.22193984416275972</v>
          </cell>
          <cell r="E126">
            <v>5.3637953749095905E-3</v>
          </cell>
        </row>
        <row r="127">
          <cell r="B127">
            <v>-4.3794400000000007</v>
          </cell>
          <cell r="C127">
            <v>0.22662672452611984</v>
          </cell>
          <cell r="E127">
            <v>5.6067964489200702E-3</v>
          </cell>
        </row>
        <row r="128">
          <cell r="B128">
            <v>-4.2952200000000005</v>
          </cell>
          <cell r="C128">
            <v>0.2313298514636227</v>
          </cell>
          <cell r="E128">
            <v>5.860258124054653E-3</v>
          </cell>
        </row>
        <row r="129">
          <cell r="B129">
            <v>-4.2110000000000003</v>
          </cell>
          <cell r="C129">
            <v>0.23604564912670095</v>
          </cell>
          <cell r="D129">
            <v>0.23604564912670095</v>
          </cell>
          <cell r="E129">
            <v>6.1245926703800248E-3</v>
          </cell>
        </row>
        <row r="130">
          <cell r="B130">
            <v>-4.1267800000000001</v>
          </cell>
          <cell r="C130">
            <v>0.24077043000156567</v>
          </cell>
          <cell r="E130">
            <v>6.4002261055124444E-3</v>
          </cell>
        </row>
        <row r="131">
          <cell r="B131">
            <v>-4.0425599999999999</v>
          </cell>
          <cell r="C131">
            <v>0.24550039858288425</v>
          </cell>
          <cell r="E131">
            <v>6.6875984921745037E-3</v>
          </cell>
        </row>
        <row r="132">
          <cell r="B132">
            <v>-3.9583400000000002</v>
          </cell>
          <cell r="C132">
            <v>0.25023165541833059</v>
          </cell>
          <cell r="E132">
            <v>6.9871642313536018E-3</v>
          </cell>
        </row>
        <row r="133">
          <cell r="B133">
            <v>-3.8741200000000005</v>
          </cell>
          <cell r="C133">
            <v>0.25496020152352172</v>
          </cell>
          <cell r="E133">
            <v>7.2993923501091596E-3</v>
          </cell>
        </row>
        <row r="134">
          <cell r="B134">
            <v>-3.7899000000000003</v>
          </cell>
          <cell r="C134">
            <v>0.25968194316548487</v>
          </cell>
          <cell r="E134">
            <v>7.6247667830171492E-3</v>
          </cell>
        </row>
        <row r="135">
          <cell r="B135">
            <v>-3.7056800000000001</v>
          </cell>
          <cell r="C135">
            <v>0.26439269701138279</v>
          </cell>
          <cell r="E135">
            <v>7.9637866461806615E-3</v>
          </cell>
        </row>
        <row r="136">
          <cell r="B136">
            <v>-3.6214600000000003</v>
          </cell>
          <cell r="C136">
            <v>0.2690881956377823</v>
          </cell>
          <cell r="E136">
            <v>8.3169665026742966E-3</v>
          </cell>
        </row>
        <row r="137">
          <cell r="B137">
            <v>-3.5372400000000002</v>
          </cell>
          <cell r="C137">
            <v>0.27376409339427149</v>
          </cell>
          <cell r="E137">
            <v>8.6848366182273005E-3</v>
          </cell>
        </row>
        <row r="138">
          <cell r="B138">
            <v>-3.45302</v>
          </cell>
          <cell r="C138">
            <v>0.2784159726137389</v>
          </cell>
          <cell r="E138">
            <v>9.067943205887068E-3</v>
          </cell>
        </row>
        <row r="139">
          <cell r="B139">
            <v>-3.3688000000000002</v>
          </cell>
          <cell r="C139">
            <v>0.2830393501601145</v>
          </cell>
          <cell r="E139">
            <v>9.4668486583397247E-3</v>
          </cell>
        </row>
        <row r="140">
          <cell r="B140">
            <v>-3.2845800000000005</v>
          </cell>
          <cell r="C140">
            <v>0.28762968430285529</v>
          </cell>
          <cell r="E140">
            <v>9.8821317664987245E-3</v>
          </cell>
        </row>
        <row r="141">
          <cell r="B141">
            <v>-3.2003600000000003</v>
          </cell>
          <cell r="C141">
            <v>0.29218238190594109</v>
          </cell>
          <cell r="E141">
            <v>1.0314387922906652E-2</v>
          </cell>
        </row>
        <row r="142">
          <cell r="B142">
            <v>-3.1161400000000001</v>
          </cell>
          <cell r="C142">
            <v>0.29669280591763569</v>
          </cell>
          <cell r="E142">
            <v>1.0764229308427875E-2</v>
          </cell>
        </row>
        <row r="143">
          <cell r="B143">
            <v>-3.0319199999999999</v>
          </cell>
          <cell r="C143">
            <v>0.30115628314577447</v>
          </cell>
          <cell r="E143">
            <v>1.1232285060643091E-2</v>
          </cell>
        </row>
        <row r="144">
          <cell r="B144">
            <v>-2.9477000000000002</v>
          </cell>
          <cell r="C144">
            <v>0.30556811230187114</v>
          </cell>
          <cell r="E144">
            <v>1.1719201422289435E-2</v>
          </cell>
        </row>
        <row r="145">
          <cell r="B145">
            <v>-2.8634800000000005</v>
          </cell>
          <cell r="C145">
            <v>0.30992357229589873</v>
          </cell>
          <cell r="E145">
            <v>1.2225641868022562E-2</v>
          </cell>
        </row>
        <row r="146">
          <cell r="B146">
            <v>-2.7792600000000003</v>
          </cell>
          <cell r="C146">
            <v>0.31421793076220317</v>
          </cell>
          <cell r="E146">
            <v>1.2752287207710763E-2</v>
          </cell>
        </row>
        <row r="147">
          <cell r="B147">
            <v>-2.6950400000000001</v>
          </cell>
          <cell r="C147">
            <v>0.31844645279566086</v>
          </cell>
          <cell r="E147">
            <v>1.3299835664405324E-2</v>
          </cell>
        </row>
        <row r="148">
          <cell r="B148">
            <v>-2.6108200000000004</v>
          </cell>
          <cell r="C148">
            <v>0.32260440987590328</v>
          </cell>
          <cell r="E148">
            <v>1.3869002925066111E-2</v>
          </cell>
        </row>
        <row r="149">
          <cell r="B149">
            <v>-2.5266000000000002</v>
          </cell>
          <cell r="C149">
            <v>0.32668708895620474</v>
          </cell>
          <cell r="E149">
            <v>1.4460522162058558E-2</v>
          </cell>
        </row>
        <row r="150">
          <cell r="B150">
            <v>-2.44238</v>
          </cell>
          <cell r="C150">
            <v>0.33068980169248174</v>
          </cell>
          <cell r="E150">
            <v>1.5075144023375718E-2</v>
          </cell>
        </row>
        <row r="151">
          <cell r="B151">
            <v>-2.3581600000000003</v>
          </cell>
          <cell r="C151">
            <v>0.33460789378678191</v>
          </cell>
          <cell r="E151">
            <v>1.5713636589480429E-2</v>
          </cell>
        </row>
        <row r="152">
          <cell r="B152">
            <v>-2.2739400000000005</v>
          </cell>
          <cell r="C152">
            <v>0.33843675441866117</v>
          </cell>
          <cell r="E152">
            <v>1.6376785294604759E-2</v>
          </cell>
        </row>
        <row r="153">
          <cell r="B153">
            <v>-2.1897200000000003</v>
          </cell>
          <cell r="C153">
            <v>0.34217182573696409</v>
          </cell>
          <cell r="E153">
            <v>1.7065392810290288E-2</v>
          </cell>
        </row>
        <row r="154">
          <cell r="B154">
            <v>-2.1055000000000001</v>
          </cell>
          <cell r="C154">
            <v>0.34580861238374172</v>
          </cell>
          <cell r="E154">
            <v>1.7780278888902237E-2</v>
          </cell>
        </row>
        <row r="155">
          <cell r="B155">
            <v>-2.02128</v>
          </cell>
          <cell r="C155">
            <v>0.34934269102136989</v>
          </cell>
          <cell r="E155">
            <v>1.8522280164803128E-2</v>
          </cell>
        </row>
        <row r="156">
          <cell r="B156">
            <v>-1.9370600000000002</v>
          </cell>
          <cell r="C156">
            <v>0.35276971983337674</v>
          </cell>
          <cell r="E156">
            <v>1.9292249910830082E-2</v>
          </cell>
        </row>
        <row r="157">
          <cell r="B157">
            <v>-1.85284</v>
          </cell>
          <cell r="C157">
            <v>0.35608544796904912</v>
          </cell>
          <cell r="E157">
            <v>2.0091057747681846E-2</v>
          </cell>
        </row>
        <row r="158">
          <cell r="B158">
            <v>-1.7686200000000001</v>
          </cell>
          <cell r="C158">
            <v>0.35928572490158373</v>
          </cell>
          <cell r="E158">
            <v>2.0919589303789812E-2</v>
          </cell>
        </row>
        <row r="159">
          <cell r="B159">
            <v>-1.6844000000000001</v>
          </cell>
          <cell r="C159">
            <v>0.36236650966936146</v>
          </cell>
          <cell r="E159">
            <v>2.1778745823221417E-2</v>
          </cell>
        </row>
        <row r="160">
          <cell r="B160">
            <v>-1.6001800000000002</v>
          </cell>
          <cell r="C160">
            <v>0.36532387996988069</v>
          </cell>
          <cell r="E160">
            <v>2.2669443719144873E-2</v>
          </cell>
        </row>
        <row r="161">
          <cell r="B161">
            <v>-1.51596</v>
          </cell>
          <cell r="C161">
            <v>0.36815404107597061</v>
          </cell>
          <cell r="E161">
            <v>2.359261407037181E-2</v>
          </cell>
        </row>
        <row r="162">
          <cell r="B162">
            <v>-1.4317400000000002</v>
          </cell>
          <cell r="C162">
            <v>0.37085333454413</v>
          </cell>
          <cell r="E162">
            <v>2.4549202058490309E-2</v>
          </cell>
        </row>
        <row r="163">
          <cell r="B163">
            <v>-1.3475200000000001</v>
          </cell>
          <cell r="C163">
            <v>0.37341824668520018</v>
          </cell>
          <cell r="E163">
            <v>2.5540166343104718E-2</v>
          </cell>
        </row>
        <row r="164">
          <cell r="B164">
            <v>-1.2633000000000001</v>
          </cell>
          <cell r="C164">
            <v>0.37584541676808375</v>
          </cell>
          <cell r="E164">
            <v>2.6566478372711273E-2</v>
          </cell>
        </row>
        <row r="165">
          <cell r="B165">
            <v>-1.1790800000000001</v>
          </cell>
          <cell r="C165">
            <v>0.37813164492785617</v>
          </cell>
          <cell r="E165">
            <v>2.7629121628762382E-2</v>
          </cell>
        </row>
        <row r="166">
          <cell r="B166">
            <v>-1.0948600000000002</v>
          </cell>
          <cell r="C166">
            <v>0.38027389975039794</v>
          </cell>
          <cell r="E166">
            <v>2.8729090800504262E-2</v>
          </cell>
        </row>
        <row r="167">
          <cell r="B167">
            <v>-1.01064</v>
          </cell>
          <cell r="C167">
            <v>0.38226932550658155</v>
          </cell>
          <cell r="E167">
            <v>2.9867390888217625E-2</v>
          </cell>
        </row>
        <row r="168">
          <cell r="B168">
            <v>-0.92642000000000002</v>
          </cell>
          <cell r="C168">
            <v>0.38411524901009092</v>
          </cell>
          <cell r="E168">
            <v>3.1045036232546945E-2</v>
          </cell>
        </row>
        <row r="169">
          <cell r="B169">
            <v>-0.84220000000000006</v>
          </cell>
          <cell r="C169">
            <v>0.38580918607411929</v>
          </cell>
          <cell r="E169">
            <v>3.226304946767105E-2</v>
          </cell>
        </row>
        <row r="170">
          <cell r="B170">
            <v>-0.75797999999999999</v>
          </cell>
          <cell r="C170">
            <v>0.38734884754348131</v>
          </cell>
          <cell r="E170">
            <v>3.3522460396149908E-2</v>
          </cell>
        </row>
        <row r="171">
          <cell r="B171">
            <v>-0.67376000000000003</v>
          </cell>
          <cell r="C171">
            <v>0.38873214488008778</v>
          </cell>
          <cell r="E171">
            <v>3.4824304783376364E-2</v>
          </cell>
        </row>
        <row r="172">
          <cell r="B172">
            <v>-0.58954000000000006</v>
          </cell>
          <cell r="C172">
            <v>0.38995719528124601</v>
          </cell>
          <cell r="E172">
            <v>3.6169623069670698E-2</v>
          </cell>
        </row>
        <row r="173">
          <cell r="B173">
            <v>-0.50531999999999999</v>
          </cell>
          <cell r="C173">
            <v>0.39102232631187539</v>
          </cell>
          <cell r="E173">
            <v>3.7559458998179272E-2</v>
          </cell>
        </row>
        <row r="174">
          <cell r="B174">
            <v>-0.42110000000000003</v>
          </cell>
          <cell r="C174">
            <v>0.39192608003344531</v>
          </cell>
          <cell r="E174">
            <v>3.8994858156877837E-2</v>
          </cell>
        </row>
        <row r="175">
          <cell r="B175">
            <v>-0.33688000000000046</v>
          </cell>
          <cell r="C175">
            <v>0.39266721661425202</v>
          </cell>
          <cell r="E175">
            <v>4.0476866433134216E-2</v>
          </cell>
        </row>
        <row r="176">
          <cell r="B176">
            <v>-0.25266000000000044</v>
          </cell>
          <cell r="C176">
            <v>0.39324471740753536</v>
          </cell>
          <cell r="E176">
            <v>4.2006528379457085E-2</v>
          </cell>
        </row>
        <row r="177">
          <cell r="B177">
            <v>-0.16844000000000001</v>
          </cell>
          <cell r="C177">
            <v>0.39365778748589259</v>
          </cell>
          <cell r="E177">
            <v>4.358488548924476E-2</v>
          </cell>
        </row>
        <row r="178">
          <cell r="B178">
            <v>-8.4220000000000003E-2</v>
          </cell>
          <cell r="C178">
            <v>0.39390585762246466</v>
          </cell>
          <cell r="E178">
            <v>4.5212974381553889E-2</v>
          </cell>
        </row>
        <row r="179">
          <cell r="B179">
            <v>0</v>
          </cell>
          <cell r="C179">
            <v>0.39398858571143264</v>
          </cell>
          <cell r="D179">
            <v>0.39398858571143264</v>
          </cell>
          <cell r="E179">
            <v>4.6891824894130227E-2</v>
          </cell>
        </row>
        <row r="180">
          <cell r="B180">
            <v>8.4220000000000003E-2</v>
          </cell>
          <cell r="C180">
            <v>0.39390585762246466</v>
          </cell>
          <cell r="E180">
            <v>4.8622458084184639E-2</v>
          </cell>
        </row>
        <row r="181">
          <cell r="B181">
            <v>0.16844000000000001</v>
          </cell>
          <cell r="C181">
            <v>0.39365778748589259</v>
          </cell>
          <cell r="E181">
            <v>5.0405884136655976E-2</v>
          </cell>
        </row>
        <row r="182">
          <cell r="B182">
            <v>0.25266000000000044</v>
          </cell>
          <cell r="C182">
            <v>0.39324471740753536</v>
          </cell>
          <cell r="E182">
            <v>5.2243100179980406E-2</v>
          </cell>
        </row>
        <row r="183">
          <cell r="B183">
            <v>0.33688000000000046</v>
          </cell>
          <cell r="C183">
            <v>0.39266721661425202</v>
          </cell>
          <cell r="E183">
            <v>5.4135088009680164E-2</v>
          </cell>
        </row>
        <row r="184">
          <cell r="B184">
            <v>0.42110000000000003</v>
          </cell>
          <cell r="C184">
            <v>0.39192608003344531</v>
          </cell>
          <cell r="E184">
            <v>5.6082811720401041E-2</v>
          </cell>
        </row>
        <row r="185">
          <cell r="B185">
            <v>0.50531999999999999</v>
          </cell>
          <cell r="C185">
            <v>0.39102232631187539</v>
          </cell>
          <cell r="E185">
            <v>5.808721524735698E-2</v>
          </cell>
        </row>
        <row r="186">
          <cell r="B186">
            <v>0.58954000000000006</v>
          </cell>
          <cell r="C186">
            <v>0.38995719528124601</v>
          </cell>
          <cell r="E186">
            <v>6.0149219818491431E-2</v>
          </cell>
        </row>
        <row r="187">
          <cell r="B187">
            <v>0.67376000000000003</v>
          </cell>
          <cell r="C187">
            <v>0.38873214488008778</v>
          </cell>
          <cell r="E187">
            <v>6.2269721319032585E-2</v>
          </cell>
        </row>
        <row r="188">
          <cell r="B188">
            <v>0.75797999999999999</v>
          </cell>
          <cell r="C188">
            <v>0.38734884754348131</v>
          </cell>
          <cell r="E188">
            <v>6.444958757050237E-2</v>
          </cell>
        </row>
        <row r="189">
          <cell r="B189">
            <v>0.84220000000000006</v>
          </cell>
          <cell r="C189">
            <v>0.38580918607411929</v>
          </cell>
          <cell r="E189">
            <v>6.6689655526642688E-2</v>
          </cell>
        </row>
        <row r="190">
          <cell r="B190">
            <v>0.92642000000000002</v>
          </cell>
          <cell r="C190">
            <v>0.38411524901009092</v>
          </cell>
          <cell r="E190">
            <v>6.8990728389136849E-2</v>
          </cell>
        </row>
        <row r="191">
          <cell r="B191">
            <v>1.01064</v>
          </cell>
          <cell r="C191">
            <v>0.38226932550658155</v>
          </cell>
          <cell r="E191">
            <v>7.1353572646438213E-2</v>
          </cell>
        </row>
        <row r="192">
          <cell r="B192">
            <v>1.0948600000000002</v>
          </cell>
          <cell r="C192">
            <v>0.38027389975039794</v>
          </cell>
          <cell r="E192">
            <v>7.3778915039463558E-2</v>
          </cell>
        </row>
        <row r="193">
          <cell r="B193">
            <v>1.1790800000000001</v>
          </cell>
          <cell r="C193">
            <v>0.37813164492785617</v>
          </cell>
          <cell r="E193">
            <v>7.6267439458367253E-2</v>
          </cell>
        </row>
        <row r="194">
          <cell r="B194">
            <v>1.2633000000000001</v>
          </cell>
          <cell r="C194">
            <v>0.37584541676808375</v>
          </cell>
          <cell r="E194">
            <v>7.8819783775085361E-2</v>
          </cell>
        </row>
        <row r="195">
          <cell r="B195">
            <v>1.3475200000000001</v>
          </cell>
          <cell r="C195">
            <v>0.37341824668520018</v>
          </cell>
          <cell r="E195">
            <v>8.1436536616818281E-2</v>
          </cell>
        </row>
        <row r="196">
          <cell r="B196">
            <v>1.4317400000000002</v>
          </cell>
          <cell r="C196">
            <v>0.37085333454413</v>
          </cell>
          <cell r="E196">
            <v>8.4118234086112659E-2</v>
          </cell>
        </row>
        <row r="197">
          <cell r="B197">
            <v>1.51596</v>
          </cell>
          <cell r="C197">
            <v>0.36815404107597061</v>
          </cell>
          <cell r="E197">
            <v>8.6865356433700094E-2</v>
          </cell>
        </row>
        <row r="198">
          <cell r="B198">
            <v>1.6001800000000002</v>
          </cell>
          <cell r="C198">
            <v>0.36532387996988069</v>
          </cell>
          <cell r="E198">
            <v>8.9678324690753375E-2</v>
          </cell>
        </row>
        <row r="199">
          <cell r="B199">
            <v>1.6844000000000001</v>
          </cell>
          <cell r="C199">
            <v>0.36236650966936146</v>
          </cell>
          <cell r="E199">
            <v>9.2557497267728231E-2</v>
          </cell>
        </row>
        <row r="200">
          <cell r="B200">
            <v>1.7686200000000001</v>
          </cell>
          <cell r="C200">
            <v>0.35928572490158373</v>
          </cell>
          <cell r="E200">
            <v>9.5503166527465391E-2</v>
          </cell>
        </row>
        <row r="201">
          <cell r="B201">
            <v>1.85284</v>
          </cell>
          <cell r="C201">
            <v>0.35608544796904912</v>
          </cell>
          <cell r="E201">
            <v>9.8515555340735209E-2</v>
          </cell>
        </row>
        <row r="202">
          <cell r="B202">
            <v>1.9370600000000002</v>
          </cell>
          <cell r="C202">
            <v>0.35276971983337674</v>
          </cell>
          <cell r="E202">
            <v>0.10159481363291027</v>
          </cell>
        </row>
        <row r="203">
          <cell r="B203">
            <v>2.02128</v>
          </cell>
          <cell r="C203">
            <v>0.34934269102136989</v>
          </cell>
          <cell r="E203">
            <v>0.10474101493094871</v>
          </cell>
        </row>
        <row r="204">
          <cell r="B204">
            <v>2.1055000000000001</v>
          </cell>
          <cell r="C204">
            <v>0.34580861238374172</v>
          </cell>
          <cell r="E204">
            <v>0.10795415292036063</v>
          </cell>
        </row>
        <row r="205">
          <cell r="B205">
            <v>2.1897200000000003</v>
          </cell>
          <cell r="C205">
            <v>0.34217182573696409</v>
          </cell>
          <cell r="E205">
            <v>0.11123413802230511</v>
          </cell>
        </row>
        <row r="206">
          <cell r="B206">
            <v>2.2739400000000005</v>
          </cell>
          <cell r="C206">
            <v>0.33843675441866117</v>
          </cell>
          <cell r="E206">
            <v>0.11458079400143106</v>
          </cell>
        </row>
        <row r="207">
          <cell r="B207">
            <v>2.3581600000000003</v>
          </cell>
          <cell r="C207">
            <v>0.33460789378678191</v>
          </cell>
          <cell r="E207">
            <v>0.11799385461551856</v>
          </cell>
        </row>
        <row r="208">
          <cell r="B208">
            <v>2.44238</v>
          </cell>
          <cell r="C208">
            <v>0.33068980169248174</v>
          </cell>
          <cell r="E208">
            <v>0.12147296031840289</v>
          </cell>
        </row>
        <row r="209">
          <cell r="B209">
            <v>2.5266000000000002</v>
          </cell>
          <cell r="C209">
            <v>0.32668708895620474</v>
          </cell>
          <cell r="E209">
            <v>0.125017655028065</v>
          </cell>
        </row>
        <row r="210">
          <cell r="B210">
            <v>2.6108200000000004</v>
          </cell>
          <cell r="C210">
            <v>0.32260440987590328</v>
          </cell>
          <cell r="E210">
            <v>0.12862738297214607</v>
          </cell>
        </row>
        <row r="211">
          <cell r="B211">
            <v>2.6950400000000001</v>
          </cell>
          <cell r="C211">
            <v>0.31844645279566086</v>
          </cell>
          <cell r="E211">
            <v>0.13230148562348742</v>
          </cell>
        </row>
        <row r="212">
          <cell r="B212">
            <v>2.7792600000000003</v>
          </cell>
          <cell r="C212">
            <v>0.31421793076220317</v>
          </cell>
          <cell r="E212">
            <v>0.13603919873860865</v>
          </cell>
        </row>
        <row r="213">
          <cell r="B213">
            <v>2.8634800000000005</v>
          </cell>
          <cell r="C213">
            <v>0.30992357229589873</v>
          </cell>
          <cell r="E213">
            <v>0.13983964951230846</v>
          </cell>
        </row>
        <row r="214">
          <cell r="B214">
            <v>2.9477000000000002</v>
          </cell>
          <cell r="C214">
            <v>0.30556811230187114</v>
          </cell>
          <cell r="E214">
            <v>0.14370185386180698</v>
          </cell>
        </row>
        <row r="215">
          <cell r="B215">
            <v>3.0319199999999999</v>
          </cell>
          <cell r="C215">
            <v>0.30115628314577447</v>
          </cell>
          <cell r="E215">
            <v>0.14762471385403808</v>
          </cell>
        </row>
        <row r="216">
          <cell r="B216">
            <v>3.1161400000000001</v>
          </cell>
          <cell r="C216">
            <v>0.29669280591763569</v>
          </cell>
          <cell r="E216">
            <v>0.15160701528984166</v>
          </cell>
        </row>
        <row r="217">
          <cell r="B217">
            <v>3.2003600000000003</v>
          </cell>
          <cell r="C217">
            <v>0.29218238190594109</v>
          </cell>
          <cell r="E217">
            <v>0.15564742545889926</v>
          </cell>
        </row>
        <row r="218">
          <cell r="B218">
            <v>3.2845800000000005</v>
          </cell>
          <cell r="C218">
            <v>0.28762968430285529</v>
          </cell>
          <cell r="E218">
            <v>0.15974449107929753</v>
          </cell>
        </row>
        <row r="219">
          <cell r="B219">
            <v>3.3688000000000002</v>
          </cell>
          <cell r="C219">
            <v>0.2830393501601145</v>
          </cell>
          <cell r="E219">
            <v>0.16389663643558372</v>
          </cell>
        </row>
        <row r="220">
          <cell r="B220">
            <v>3.45302</v>
          </cell>
          <cell r="C220">
            <v>0.2784159726137389</v>
          </cell>
          <cell r="E220">
            <v>0.16810216172910808</v>
          </cell>
        </row>
        <row r="221">
          <cell r="B221">
            <v>3.5372400000000002</v>
          </cell>
          <cell r="C221">
            <v>0.27376409339427149</v>
          </cell>
          <cell r="E221">
            <v>0.17235924165430599</v>
          </cell>
        </row>
        <row r="222">
          <cell r="B222">
            <v>3.6214600000000003</v>
          </cell>
          <cell r="C222">
            <v>0.2690881956377823</v>
          </cell>
          <cell r="E222">
            <v>0.17666592421437724</v>
          </cell>
        </row>
        <row r="223">
          <cell r="B223">
            <v>3.7056800000000001</v>
          </cell>
          <cell r="C223">
            <v>0.26439269701138279</v>
          </cell>
          <cell r="E223">
            <v>0.18102012978955009</v>
          </cell>
        </row>
        <row r="224">
          <cell r="B224">
            <v>3.7899000000000003</v>
          </cell>
          <cell r="C224">
            <v>0.25968194316548487</v>
          </cell>
          <cell r="E224">
            <v>0.18541965047078812</v>
          </cell>
        </row>
        <row r="225">
          <cell r="B225">
            <v>3.8741200000000005</v>
          </cell>
          <cell r="C225">
            <v>0.25496020152352172</v>
          </cell>
          <cell r="E225">
            <v>0.18986214967139056</v>
          </cell>
        </row>
        <row r="226">
          <cell r="B226">
            <v>3.9583400000000002</v>
          </cell>
          <cell r="C226">
            <v>0.25023165541833059</v>
          </cell>
          <cell r="E226">
            <v>0.19434516202846697</v>
          </cell>
        </row>
        <row r="227">
          <cell r="B227">
            <v>4.0425599999999999</v>
          </cell>
          <cell r="C227">
            <v>0.24550039858288425</v>
          </cell>
          <cell r="E227">
            <v>0.19886609360571966</v>
          </cell>
        </row>
        <row r="228">
          <cell r="B228">
            <v>4.1267800000000001</v>
          </cell>
          <cell r="C228">
            <v>0.24077043000156567</v>
          </cell>
          <cell r="E228">
            <v>0.2034222224083512</v>
          </cell>
        </row>
        <row r="229">
          <cell r="B229">
            <v>4.2110000000000003</v>
          </cell>
          <cell r="C229">
            <v>0.23604564912670095</v>
          </cell>
          <cell r="D229">
            <v>0.23604564912670095</v>
          </cell>
          <cell r="E229">
            <v>0.20801069922022322</v>
          </cell>
        </row>
        <row r="230">
          <cell r="B230">
            <v>4.2952200000000005</v>
          </cell>
          <cell r="C230">
            <v>0.2313298514636227</v>
          </cell>
          <cell r="E230">
            <v>0.21262854877263274</v>
          </cell>
        </row>
        <row r="231">
          <cell r="B231">
            <v>4.3794400000000007</v>
          </cell>
          <cell r="C231">
            <v>0.22662672452611984</v>
          </cell>
          <cell r="E231">
            <v>0.21727267125323765</v>
          </cell>
        </row>
        <row r="232">
          <cell r="B232">
            <v>4.4636600000000008</v>
          </cell>
          <cell r="C232">
            <v>0.22193984416275972</v>
          </cell>
          <cell r="E232">
            <v>0.22193984416275972</v>
          </cell>
        </row>
        <row r="233">
          <cell r="B233">
            <v>4.547880000000001</v>
          </cell>
          <cell r="C233">
            <v>0.21727267125323765</v>
          </cell>
          <cell r="E233">
            <v>0.22662672452611984</v>
          </cell>
        </row>
        <row r="234">
          <cell r="B234">
            <v>4.6321000000000003</v>
          </cell>
          <cell r="C234">
            <v>0.21262854877263274</v>
          </cell>
          <cell r="E234">
            <v>0.2313298514636227</v>
          </cell>
        </row>
        <row r="235">
          <cell r="B235">
            <v>4.7163200000000005</v>
          </cell>
          <cell r="C235">
            <v>0.20801069922022322</v>
          </cell>
          <cell r="E235">
            <v>0.23604564912670095</v>
          </cell>
        </row>
        <row r="236">
          <cell r="B236">
            <v>4.8005399999999998</v>
          </cell>
          <cell r="C236">
            <v>0.2034222224083512</v>
          </cell>
          <cell r="E236">
            <v>0.24077043000156567</v>
          </cell>
        </row>
        <row r="237">
          <cell r="B237">
            <v>4.88476</v>
          </cell>
          <cell r="C237">
            <v>0.19886609360571966</v>
          </cell>
          <cell r="E237">
            <v>0.24550039858288425</v>
          </cell>
        </row>
        <row r="238">
          <cell r="B238">
            <v>4.9689800000000002</v>
          </cell>
          <cell r="C238">
            <v>0.19434516202846697</v>
          </cell>
          <cell r="E238">
            <v>0.25023165541833059</v>
          </cell>
        </row>
        <row r="239">
          <cell r="B239">
            <v>5.0532000000000004</v>
          </cell>
          <cell r="C239">
            <v>0.18986214967139056</v>
          </cell>
          <cell r="E239">
            <v>0.25496020152352172</v>
          </cell>
        </row>
        <row r="240">
          <cell r="B240">
            <v>5.1374200000000005</v>
          </cell>
          <cell r="C240">
            <v>0.18541965047078812</v>
          </cell>
          <cell r="E240">
            <v>0.25968194316548487</v>
          </cell>
        </row>
        <row r="241">
          <cell r="B241">
            <v>5.2216400000000007</v>
          </cell>
          <cell r="C241">
            <v>0.18102012978955009</v>
          </cell>
          <cell r="E241">
            <v>0.26439269701138279</v>
          </cell>
        </row>
        <row r="242">
          <cell r="B242">
            <v>5.30586</v>
          </cell>
          <cell r="C242">
            <v>0.17666592421437724</v>
          </cell>
          <cell r="E242">
            <v>0.2690881956377823</v>
          </cell>
        </row>
        <row r="243">
          <cell r="B243">
            <v>5.3900800000000002</v>
          </cell>
          <cell r="C243">
            <v>0.17235924165430599</v>
          </cell>
          <cell r="E243">
            <v>0.27376409339427149</v>
          </cell>
        </row>
        <row r="244">
          <cell r="B244">
            <v>5.4743000000000004</v>
          </cell>
          <cell r="C244">
            <v>0.16810216172910808</v>
          </cell>
          <cell r="E244">
            <v>0.2784159726137389</v>
          </cell>
        </row>
        <row r="245">
          <cell r="B245">
            <v>5.5585200000000006</v>
          </cell>
          <cell r="C245">
            <v>0.16389663643558372</v>
          </cell>
          <cell r="E245">
            <v>0.2830393501601145</v>
          </cell>
        </row>
        <row r="246">
          <cell r="B246">
            <v>5.6427400000000008</v>
          </cell>
          <cell r="C246">
            <v>0.15974449107929753</v>
          </cell>
          <cell r="E246">
            <v>0.28762968430285529</v>
          </cell>
        </row>
        <row r="247">
          <cell r="B247">
            <v>5.7269600000000009</v>
          </cell>
          <cell r="C247">
            <v>0.15564742545889926</v>
          </cell>
          <cell r="E247">
            <v>0.29218238190594109</v>
          </cell>
        </row>
        <row r="248">
          <cell r="B248">
            <v>5.8111800000000002</v>
          </cell>
          <cell r="C248">
            <v>0.15160701528984166</v>
          </cell>
          <cell r="E248">
            <v>0.29669280591763569</v>
          </cell>
        </row>
        <row r="249">
          <cell r="B249">
            <v>5.8954000000000004</v>
          </cell>
          <cell r="C249">
            <v>0.14762471385403808</v>
          </cell>
          <cell r="E249">
            <v>0.30115628314577447</v>
          </cell>
        </row>
        <row r="250">
          <cell r="B250">
            <v>5.9796199999999997</v>
          </cell>
          <cell r="C250">
            <v>0.14370185386180698</v>
          </cell>
          <cell r="E250">
            <v>0.30556811230187114</v>
          </cell>
        </row>
        <row r="251">
          <cell r="B251">
            <v>6.0638399999999999</v>
          </cell>
          <cell r="C251">
            <v>0.13983964951230846</v>
          </cell>
          <cell r="E251">
            <v>0.30992357229589873</v>
          </cell>
        </row>
        <row r="252">
          <cell r="B252">
            <v>6.1480600000000001</v>
          </cell>
          <cell r="C252">
            <v>0.13603919873860865</v>
          </cell>
          <cell r="E252">
            <v>0.31421793076220317</v>
          </cell>
        </row>
        <row r="253">
          <cell r="B253">
            <v>6.2322800000000003</v>
          </cell>
          <cell r="C253">
            <v>0.13230148562348742</v>
          </cell>
          <cell r="E253">
            <v>0.31844645279566086</v>
          </cell>
        </row>
        <row r="254">
          <cell r="B254">
            <v>6.3165000000000004</v>
          </cell>
          <cell r="C254">
            <v>0.12862738297214607</v>
          </cell>
          <cell r="E254">
            <v>0.32260440987590328</v>
          </cell>
        </row>
        <row r="255">
          <cell r="B255">
            <v>6.4007200000000006</v>
          </cell>
          <cell r="C255">
            <v>0.125017655028065</v>
          </cell>
          <cell r="E255">
            <v>0.32668708895620474</v>
          </cell>
        </row>
        <row r="256">
          <cell r="B256">
            <v>6.4849400000000008</v>
          </cell>
          <cell r="C256">
            <v>0.12147296031840289</v>
          </cell>
          <cell r="E256">
            <v>0.33068980169248174</v>
          </cell>
        </row>
        <row r="257">
          <cell r="B257">
            <v>6.569160000000001</v>
          </cell>
          <cell r="C257">
            <v>0.11799385461551856</v>
          </cell>
          <cell r="E257">
            <v>0.33460789378678191</v>
          </cell>
        </row>
        <row r="258">
          <cell r="B258">
            <v>6.6533800000000012</v>
          </cell>
          <cell r="C258">
            <v>0.11458079400143106</v>
          </cell>
          <cell r="E258">
            <v>0.33843675441866117</v>
          </cell>
        </row>
        <row r="259">
          <cell r="B259">
            <v>6.7376000000000005</v>
          </cell>
          <cell r="C259">
            <v>0.11123413802230511</v>
          </cell>
          <cell r="E259">
            <v>0.34217182573696409</v>
          </cell>
        </row>
        <row r="260">
          <cell r="B260">
            <v>6.8218200000000007</v>
          </cell>
          <cell r="C260">
            <v>0.10795415292036063</v>
          </cell>
          <cell r="E260">
            <v>0.34580861238374172</v>
          </cell>
        </row>
        <row r="261">
          <cell r="B261">
            <v>6.90604</v>
          </cell>
          <cell r="C261">
            <v>0.10474101493094871</v>
          </cell>
          <cell r="E261">
            <v>0.34934269102136989</v>
          </cell>
        </row>
        <row r="262">
          <cell r="B262">
            <v>6.9902600000000001</v>
          </cell>
          <cell r="C262">
            <v>0.10159481363291027</v>
          </cell>
          <cell r="E262">
            <v>0.35276971983337674</v>
          </cell>
        </row>
        <row r="263">
          <cell r="B263">
            <v>7.0744800000000003</v>
          </cell>
          <cell r="C263">
            <v>9.8515555340735209E-2</v>
          </cell>
          <cell r="E263">
            <v>0.35608544796904912</v>
          </cell>
        </row>
        <row r="264">
          <cell r="B264">
            <v>7.1587000000000005</v>
          </cell>
          <cell r="C264">
            <v>9.5503166527465391E-2</v>
          </cell>
          <cell r="E264">
            <v>0.35928572490158373</v>
          </cell>
        </row>
        <row r="265">
          <cell r="B265">
            <v>7.2429200000000007</v>
          </cell>
          <cell r="C265">
            <v>9.2557497267728231E-2</v>
          </cell>
          <cell r="E265">
            <v>0.36236650966936146</v>
          </cell>
          <cell r="H265">
            <v>9.2557497267728231E-2</v>
          </cell>
        </row>
        <row r="266">
          <cell r="B266">
            <v>7.3271400000000009</v>
          </cell>
          <cell r="C266">
            <v>8.9678324690753375E-2</v>
          </cell>
          <cell r="E266">
            <v>0.36532387996988069</v>
          </cell>
          <cell r="H266">
            <v>8.9678324690753375E-2</v>
          </cell>
        </row>
        <row r="267">
          <cell r="B267">
            <v>7.4113600000000002</v>
          </cell>
          <cell r="C267">
            <v>8.6865356433700094E-2</v>
          </cell>
          <cell r="E267">
            <v>0.36815404107597061</v>
          </cell>
          <cell r="H267">
            <v>8.6865356433700094E-2</v>
          </cell>
        </row>
        <row r="268">
          <cell r="B268">
            <v>7.4955800000000004</v>
          </cell>
          <cell r="C268">
            <v>8.4118234086112659E-2</v>
          </cell>
          <cell r="E268">
            <v>0.37085333454413</v>
          </cell>
          <cell r="H268">
            <v>8.4118234086112659E-2</v>
          </cell>
        </row>
        <row r="269">
          <cell r="B269">
            <v>7.5798000000000005</v>
          </cell>
          <cell r="C269">
            <v>8.1436536616818281E-2</v>
          </cell>
          <cell r="E269">
            <v>0.37341824668520018</v>
          </cell>
          <cell r="H269">
            <v>8.1436536616818281E-2</v>
          </cell>
        </row>
        <row r="270">
          <cell r="B270">
            <v>7.6640200000000007</v>
          </cell>
          <cell r="C270">
            <v>7.8819783775085361E-2</v>
          </cell>
          <cell r="E270">
            <v>0.37584541676808375</v>
          </cell>
          <cell r="H270">
            <v>7.8819783775085361E-2</v>
          </cell>
        </row>
        <row r="271">
          <cell r="B271">
            <v>7.7482400000000009</v>
          </cell>
          <cell r="C271">
            <v>7.6267439458367253E-2</v>
          </cell>
          <cell r="E271">
            <v>0.37813164492785617</v>
          </cell>
          <cell r="H271">
            <v>7.6267439458367253E-2</v>
          </cell>
        </row>
        <row r="272">
          <cell r="B272">
            <v>7.8324600000000011</v>
          </cell>
          <cell r="C272">
            <v>7.3778915039463558E-2</v>
          </cell>
          <cell r="E272">
            <v>0.38027389975039794</v>
          </cell>
          <cell r="H272">
            <v>7.3778915039463558E-2</v>
          </cell>
        </row>
        <row r="273">
          <cell r="B273">
            <v>7.9166800000000004</v>
          </cell>
          <cell r="C273">
            <v>7.1353572646438213E-2</v>
          </cell>
          <cell r="E273">
            <v>0.38226932550658155</v>
          </cell>
          <cell r="H273">
            <v>7.1353572646438213E-2</v>
          </cell>
        </row>
        <row r="274">
          <cell r="B274">
            <v>8.0008999999999997</v>
          </cell>
          <cell r="C274">
            <v>6.8990728389136849E-2</v>
          </cell>
          <cell r="E274">
            <v>0.38411524901009092</v>
          </cell>
          <cell r="H274">
            <v>6.8990728389136849E-2</v>
          </cell>
        </row>
        <row r="275">
          <cell r="B275">
            <v>8.0851199999999999</v>
          </cell>
          <cell r="C275">
            <v>6.6689655526642688E-2</v>
          </cell>
          <cell r="E275">
            <v>0.38580918607411929</v>
          </cell>
          <cell r="H275">
            <v>6.6689655526642688E-2</v>
          </cell>
        </row>
        <row r="276">
          <cell r="B276">
            <v>8.16934</v>
          </cell>
          <cell r="C276">
            <v>6.444958757050237E-2</v>
          </cell>
          <cell r="E276">
            <v>0.38734884754348131</v>
          </cell>
          <cell r="H276">
            <v>6.444958757050237E-2</v>
          </cell>
        </row>
        <row r="277">
          <cell r="B277">
            <v>8.2535600000000002</v>
          </cell>
          <cell r="C277">
            <v>6.2269721319032585E-2</v>
          </cell>
          <cell r="E277">
            <v>0.38873214488008778</v>
          </cell>
          <cell r="H277">
            <v>6.2269721319032585E-2</v>
          </cell>
        </row>
        <row r="278">
          <cell r="B278">
            <v>8.3377800000000004</v>
          </cell>
          <cell r="C278">
            <v>6.0149219818491431E-2</v>
          </cell>
          <cell r="E278">
            <v>0.38995719528124601</v>
          </cell>
          <cell r="H278">
            <v>6.0149219818491431E-2</v>
          </cell>
        </row>
        <row r="279">
          <cell r="B279">
            <v>8.4220000000000006</v>
          </cell>
          <cell r="C279">
            <v>5.808721524735698E-2</v>
          </cell>
          <cell r="D279">
            <v>5.808721524735698E-2</v>
          </cell>
          <cell r="E279">
            <v>0.39102232631187539</v>
          </cell>
          <cell r="H279">
            <v>5.808721524735698E-2</v>
          </cell>
        </row>
        <row r="280">
          <cell r="B280">
            <v>8.5062200000000008</v>
          </cell>
          <cell r="C280">
            <v>5.6082811720401041E-2</v>
          </cell>
          <cell r="E280">
            <v>0.39192608003344531</v>
          </cell>
          <cell r="H280">
            <v>5.6082811720401041E-2</v>
          </cell>
        </row>
        <row r="281">
          <cell r="B281">
            <v>8.590440000000001</v>
          </cell>
          <cell r="C281">
            <v>5.4135088009680164E-2</v>
          </cell>
          <cell r="E281">
            <v>0.39266721661425202</v>
          </cell>
          <cell r="H281">
            <v>5.4135088009680164E-2</v>
          </cell>
        </row>
        <row r="282">
          <cell r="B282">
            <v>8.6746600000000011</v>
          </cell>
          <cell r="C282">
            <v>5.2243100179980406E-2</v>
          </cell>
          <cell r="E282">
            <v>0.39324471740753536</v>
          </cell>
          <cell r="H282">
            <v>5.2243100179980406E-2</v>
          </cell>
        </row>
        <row r="283">
          <cell r="B283">
            <v>8.7588800000000013</v>
          </cell>
          <cell r="C283">
            <v>5.0405884136655976E-2</v>
          </cell>
          <cell r="E283">
            <v>0.39365778748589259</v>
          </cell>
          <cell r="H283">
            <v>5.0405884136655976E-2</v>
          </cell>
        </row>
        <row r="284">
          <cell r="B284">
            <v>8.8431000000000015</v>
          </cell>
          <cell r="C284">
            <v>4.8622458084184639E-2</v>
          </cell>
          <cell r="E284">
            <v>0.39390585762246466</v>
          </cell>
          <cell r="F284">
            <v>0.39390585762246466</v>
          </cell>
          <cell r="H284">
            <v>4.8622458084184639E-2</v>
          </cell>
        </row>
        <row r="285">
          <cell r="B285">
            <v>8.9273200000000017</v>
          </cell>
          <cell r="C285">
            <v>4.6891824894130227E-2</v>
          </cell>
          <cell r="E285">
            <v>0.39398858571143264</v>
          </cell>
          <cell r="H285">
            <v>4.6891824894130227E-2</v>
          </cell>
        </row>
        <row r="286">
          <cell r="B286">
            <v>9.0115400000000019</v>
          </cell>
          <cell r="C286">
            <v>4.5212974381553889E-2</v>
          </cell>
          <cell r="E286">
            <v>0.39390585762246466</v>
          </cell>
          <cell r="H286">
            <v>4.5212974381553889E-2</v>
          </cell>
        </row>
        <row r="287">
          <cell r="B287">
            <v>9.0957600000000021</v>
          </cell>
          <cell r="C287">
            <v>4.358488548924476E-2</v>
          </cell>
          <cell r="E287">
            <v>0.39365778748589259</v>
          </cell>
          <cell r="H287">
            <v>4.358488548924476E-2</v>
          </cell>
        </row>
        <row r="288">
          <cell r="B288">
            <v>9.1799800000000431</v>
          </cell>
          <cell r="C288">
            <v>4.2006528379456336E-2</v>
          </cell>
          <cell r="E288">
            <v>0.39324471740753536</v>
          </cell>
          <cell r="H288">
            <v>4.2006528379456336E-2</v>
          </cell>
        </row>
        <row r="289">
          <cell r="B289">
            <v>9.2642000000000007</v>
          </cell>
          <cell r="C289">
            <v>4.0476866433134216E-2</v>
          </cell>
          <cell r="E289">
            <v>0.39266721661425202</v>
          </cell>
          <cell r="H289">
            <v>4.0476866433134216E-2</v>
          </cell>
        </row>
        <row r="290">
          <cell r="B290">
            <v>9.3484200000000008</v>
          </cell>
          <cell r="C290">
            <v>3.8994858156877837E-2</v>
          </cell>
          <cell r="E290">
            <v>0.39192608003344531</v>
          </cell>
          <cell r="H290">
            <v>3.8994858156877837E-2</v>
          </cell>
        </row>
        <row r="291">
          <cell r="B291">
            <v>9.432640000000001</v>
          </cell>
          <cell r="C291">
            <v>3.7559458998179272E-2</v>
          </cell>
          <cell r="E291">
            <v>0.39102232631187539</v>
          </cell>
          <cell r="H291">
            <v>3.7559458998179272E-2</v>
          </cell>
        </row>
        <row r="292">
          <cell r="B292">
            <v>9.5168600000000421</v>
          </cell>
          <cell r="C292">
            <v>3.6169623069669997E-2</v>
          </cell>
          <cell r="E292">
            <v>0.38995719528124601</v>
          </cell>
          <cell r="H292">
            <v>3.6169623069669997E-2</v>
          </cell>
        </row>
        <row r="293">
          <cell r="B293">
            <v>9.6010799999999996</v>
          </cell>
          <cell r="C293">
            <v>3.4824304783376364E-2</v>
          </cell>
          <cell r="E293">
            <v>0.38873214488008778</v>
          </cell>
          <cell r="H293">
            <v>3.4824304783376364E-2</v>
          </cell>
        </row>
        <row r="294">
          <cell r="B294">
            <v>9.6852999999999998</v>
          </cell>
          <cell r="C294">
            <v>3.3522460396149908E-2</v>
          </cell>
          <cell r="E294">
            <v>0.38734884754348131</v>
          </cell>
          <cell r="H294">
            <v>3.3522460396149908E-2</v>
          </cell>
        </row>
        <row r="295">
          <cell r="B295">
            <v>9.76952</v>
          </cell>
          <cell r="C295">
            <v>3.226304946767105E-2</v>
          </cell>
          <cell r="E295">
            <v>0.38580918607411929</v>
          </cell>
          <cell r="H295">
            <v>3.226304946767105E-2</v>
          </cell>
        </row>
        <row r="296">
          <cell r="B296">
            <v>9.8537400000000428</v>
          </cell>
          <cell r="C296">
            <v>3.1045036232546327E-2</v>
          </cell>
          <cell r="E296">
            <v>0.38411524901009092</v>
          </cell>
          <cell r="H296">
            <v>3.1045036232546327E-2</v>
          </cell>
        </row>
        <row r="297">
          <cell r="B297">
            <v>9.9379600000000003</v>
          </cell>
          <cell r="C297">
            <v>2.9867390888217625E-2</v>
          </cell>
          <cell r="E297">
            <v>0.38226932550658155</v>
          </cell>
          <cell r="H297">
            <v>2.9867390888217625E-2</v>
          </cell>
        </row>
        <row r="298">
          <cell r="B298">
            <v>10.022180000000001</v>
          </cell>
          <cell r="C298">
            <v>2.8729090800504262E-2</v>
          </cell>
          <cell r="E298">
            <v>0.38027389975039794</v>
          </cell>
          <cell r="H298">
            <v>2.8729090800504262E-2</v>
          </cell>
        </row>
        <row r="299">
          <cell r="B299">
            <v>10.106400000000001</v>
          </cell>
          <cell r="C299">
            <v>2.7629121628762382E-2</v>
          </cell>
          <cell r="E299">
            <v>0.37813164492785617</v>
          </cell>
          <cell r="H299">
            <v>2.7629121628762382E-2</v>
          </cell>
        </row>
        <row r="300">
          <cell r="B300">
            <v>10.190620000000044</v>
          </cell>
          <cell r="C300">
            <v>2.6566478372710742E-2</v>
          </cell>
          <cell r="E300">
            <v>0.37584541676808375</v>
          </cell>
          <cell r="H300">
            <v>2.6566478372710742E-2</v>
          </cell>
        </row>
        <row r="301">
          <cell r="B301">
            <v>10.274840000000001</v>
          </cell>
          <cell r="C301">
            <v>2.5540166343104718E-2</v>
          </cell>
          <cell r="E301">
            <v>0.37341824668520018</v>
          </cell>
          <cell r="H301">
            <v>2.5540166343104718E-2</v>
          </cell>
        </row>
        <row r="302">
          <cell r="B302">
            <v>10.359060000000001</v>
          </cell>
          <cell r="C302">
            <v>2.4549202058490309E-2</v>
          </cell>
          <cell r="E302">
            <v>0.37085333454413</v>
          </cell>
          <cell r="H302">
            <v>2.4549202058490309E-2</v>
          </cell>
        </row>
        <row r="303">
          <cell r="B303">
            <v>10.443280000000001</v>
          </cell>
          <cell r="C303">
            <v>2.359261407037181E-2</v>
          </cell>
          <cell r="E303">
            <v>0.36815404107597061</v>
          </cell>
          <cell r="H303">
            <v>2.359261407037181E-2</v>
          </cell>
        </row>
        <row r="304">
          <cell r="B304">
            <v>10.527500000000044</v>
          </cell>
          <cell r="C304">
            <v>2.2669443719144412E-2</v>
          </cell>
          <cell r="E304">
            <v>0.36532387996988069</v>
          </cell>
          <cell r="H304">
            <v>2.2669443719144412E-2</v>
          </cell>
        </row>
        <row r="305">
          <cell r="B305">
            <v>10.61172</v>
          </cell>
          <cell r="C305">
            <v>2.1778745823221417E-2</v>
          </cell>
          <cell r="E305">
            <v>0.36236650966936146</v>
          </cell>
          <cell r="H305">
            <v>2.1778745823221417E-2</v>
          </cell>
        </row>
        <row r="306">
          <cell r="B306">
            <v>10.69594</v>
          </cell>
          <cell r="C306">
            <v>2.0919589303789812E-2</v>
          </cell>
          <cell r="E306">
            <v>0.35928572490158373</v>
          </cell>
          <cell r="H306">
            <v>2.0919589303789812E-2</v>
          </cell>
        </row>
        <row r="307">
          <cell r="B307">
            <v>10.78016</v>
          </cell>
          <cell r="C307">
            <v>2.0091057747681846E-2</v>
          </cell>
          <cell r="E307">
            <v>0.35608544796904912</v>
          </cell>
          <cell r="H307">
            <v>2.0091057747681846E-2</v>
          </cell>
        </row>
        <row r="308">
          <cell r="B308">
            <v>10.864380000000041</v>
          </cell>
          <cell r="C308">
            <v>1.9292249910829715E-2</v>
          </cell>
          <cell r="E308">
            <v>0.35276971983337674</v>
          </cell>
          <cell r="H308">
            <v>1.9292249910829715E-2</v>
          </cell>
        </row>
        <row r="309">
          <cell r="B309">
            <v>10.948600000000001</v>
          </cell>
          <cell r="C309">
            <v>1.8522280164803128E-2</v>
          </cell>
          <cell r="E309">
            <v>0.34934269102136989</v>
          </cell>
          <cell r="H309">
            <v>1.8522280164803128E-2</v>
          </cell>
        </row>
        <row r="310">
          <cell r="B310">
            <v>11.032820000000001</v>
          </cell>
          <cell r="C310">
            <v>1.7780278888902237E-2</v>
          </cell>
          <cell r="E310">
            <v>0.34580861238374172</v>
          </cell>
          <cell r="H310">
            <v>1.7780278888902237E-2</v>
          </cell>
        </row>
        <row r="311">
          <cell r="B311">
            <v>11.117040000000042</v>
          </cell>
          <cell r="C311">
            <v>1.7065392810289959E-2</v>
          </cell>
          <cell r="E311">
            <v>0.34217182573696409</v>
          </cell>
          <cell r="H311">
            <v>1.7065392810289959E-2</v>
          </cell>
        </row>
        <row r="312">
          <cell r="B312">
            <v>11.201260000000042</v>
          </cell>
          <cell r="C312">
            <v>1.6376785294604422E-2</v>
          </cell>
          <cell r="E312">
            <v>0.33843675441866117</v>
          </cell>
          <cell r="H312">
            <v>1.6376785294604422E-2</v>
          </cell>
        </row>
        <row r="313">
          <cell r="B313">
            <v>11.285480000000042</v>
          </cell>
          <cell r="C313">
            <v>1.5713636589480127E-2</v>
          </cell>
          <cell r="E313">
            <v>0.33460789378678191</v>
          </cell>
          <cell r="H313">
            <v>1.5713636589480127E-2</v>
          </cell>
        </row>
        <row r="314">
          <cell r="B314">
            <v>11.369700000000002</v>
          </cell>
          <cell r="C314">
            <v>1.5075144023375718E-2</v>
          </cell>
          <cell r="E314">
            <v>0.33068980169248174</v>
          </cell>
          <cell r="H314">
            <v>1.5075144023375718E-2</v>
          </cell>
        </row>
        <row r="315">
          <cell r="B315">
            <v>11.453920000000043</v>
          </cell>
          <cell r="C315">
            <v>1.4460522162058259E-2</v>
          </cell>
          <cell r="E315">
            <v>0.32668708895620474</v>
          </cell>
          <cell r="H315">
            <v>1.4460522162058259E-2</v>
          </cell>
        </row>
        <row r="316">
          <cell r="B316">
            <v>11.538140000000043</v>
          </cell>
          <cell r="C316">
            <v>1.3869002925065814E-2</v>
          </cell>
          <cell r="E316">
            <v>0.32260440987590328</v>
          </cell>
          <cell r="H316">
            <v>1.3869002925065814E-2</v>
          </cell>
        </row>
        <row r="317">
          <cell r="B317">
            <v>11.622360000000043</v>
          </cell>
          <cell r="C317">
            <v>1.329983566440503E-2</v>
          </cell>
          <cell r="E317">
            <v>0.31844645279566086</v>
          </cell>
          <cell r="H317">
            <v>1.329983566440503E-2</v>
          </cell>
        </row>
        <row r="318">
          <cell r="B318">
            <v>11.706580000000001</v>
          </cell>
          <cell r="C318">
            <v>1.2752287207710763E-2</v>
          </cell>
          <cell r="E318">
            <v>0.31421793076220317</v>
          </cell>
          <cell r="H318">
            <v>1.2752287207710763E-2</v>
          </cell>
        </row>
        <row r="319">
          <cell r="B319">
            <v>11.790800000000043</v>
          </cell>
          <cell r="C319">
            <v>1.2225641868022297E-2</v>
          </cell>
          <cell r="E319">
            <v>0.30992357229589873</v>
          </cell>
          <cell r="H319">
            <v>1.2225641868022297E-2</v>
          </cell>
        </row>
        <row r="320">
          <cell r="B320">
            <v>11.875020000000044</v>
          </cell>
          <cell r="C320">
            <v>1.1719201422289188E-2</v>
          </cell>
          <cell r="E320">
            <v>0.30556811230187114</v>
          </cell>
          <cell r="H320">
            <v>1.1719201422289188E-2</v>
          </cell>
        </row>
        <row r="321">
          <cell r="B321">
            <v>11.959240000000044</v>
          </cell>
          <cell r="C321">
            <v>1.1232285060642855E-2</v>
          </cell>
          <cell r="E321">
            <v>0.30115628314577447</v>
          </cell>
          <cell r="H321">
            <v>1.1232285060642855E-2</v>
          </cell>
        </row>
        <row r="322">
          <cell r="B322">
            <v>12.04346</v>
          </cell>
          <cell r="C322">
            <v>1.0764229308427875E-2</v>
          </cell>
          <cell r="E322">
            <v>0.29669280591763569</v>
          </cell>
          <cell r="H322">
            <v>1.0764229308427875E-2</v>
          </cell>
        </row>
        <row r="323">
          <cell r="B323">
            <v>12.127680000000044</v>
          </cell>
          <cell r="C323">
            <v>1.0314387922906431E-2</v>
          </cell>
          <cell r="E323">
            <v>0.29218238190594109</v>
          </cell>
          <cell r="H323">
            <v>1.0314387922906431E-2</v>
          </cell>
        </row>
        <row r="324">
          <cell r="B324">
            <v>12.211900000000044</v>
          </cell>
          <cell r="C324">
            <v>9.8821317664985111E-3</v>
          </cell>
          <cell r="E324">
            <v>0.28762968430285529</v>
          </cell>
          <cell r="H324">
            <v>9.8821317664985111E-3</v>
          </cell>
        </row>
        <row r="325">
          <cell r="B325">
            <v>12.296120000000043</v>
          </cell>
          <cell r="C325">
            <v>9.4668486583395148E-3</v>
          </cell>
          <cell r="E325">
            <v>0.2830393501601145</v>
          </cell>
          <cell r="H325">
            <v>9.4668486583395148E-3</v>
          </cell>
        </row>
        <row r="326">
          <cell r="B326">
            <v>12.38034</v>
          </cell>
          <cell r="C326">
            <v>9.067943205887068E-3</v>
          </cell>
          <cell r="E326">
            <v>0.2784159726137389</v>
          </cell>
          <cell r="H326">
            <v>9.067943205887068E-3</v>
          </cell>
        </row>
        <row r="327">
          <cell r="B327">
            <v>12.464560000000043</v>
          </cell>
          <cell r="C327">
            <v>8.6848366182271011E-3</v>
          </cell>
          <cell r="E327">
            <v>0.27376409339427149</v>
          </cell>
          <cell r="H327">
            <v>8.6848366182271011E-3</v>
          </cell>
        </row>
        <row r="328">
          <cell r="B328">
            <v>12.548780000000043</v>
          </cell>
          <cell r="C328">
            <v>8.3169665026741144E-3</v>
          </cell>
          <cell r="E328">
            <v>0.2690881956377823</v>
          </cell>
          <cell r="H328">
            <v>8.3169665026741144E-3</v>
          </cell>
        </row>
        <row r="329">
          <cell r="B329">
            <v>12.633000000000044</v>
          </cell>
          <cell r="C329">
            <v>7.9637866461804915E-3</v>
          </cell>
          <cell r="E329">
            <v>0.26439269701138279</v>
          </cell>
          <cell r="H329">
            <v>7.9637866461804915E-3</v>
          </cell>
        </row>
        <row r="330">
          <cell r="B330">
            <v>12.717220000000042</v>
          </cell>
          <cell r="C330">
            <v>7.6247667830169862E-3</v>
          </cell>
          <cell r="E330">
            <v>0.25968194316548487</v>
          </cell>
          <cell r="H330">
            <v>7.6247667830169862E-3</v>
          </cell>
        </row>
        <row r="331">
          <cell r="B331">
            <v>12.801440000000042</v>
          </cell>
          <cell r="C331">
            <v>7.2993923501090043E-3</v>
          </cell>
          <cell r="E331">
            <v>0.25496020152352172</v>
          </cell>
          <cell r="H331">
            <v>7.2993923501090043E-3</v>
          </cell>
        </row>
        <row r="332">
          <cell r="B332">
            <v>12.885660000000042</v>
          </cell>
          <cell r="C332">
            <v>6.9871642313534509E-3</v>
          </cell>
          <cell r="E332">
            <v>0.25023165541833059</v>
          </cell>
          <cell r="H332">
            <v>6.9871642313534509E-3</v>
          </cell>
        </row>
        <row r="333">
          <cell r="B333">
            <v>12.969880000000042</v>
          </cell>
          <cell r="C333">
            <v>6.687598492174365E-3</v>
          </cell>
          <cell r="E333">
            <v>0.24550039858288425</v>
          </cell>
          <cell r="H333">
            <v>6.687598492174365E-3</v>
          </cell>
        </row>
        <row r="334">
          <cell r="B334">
            <v>13.054100000000043</v>
          </cell>
          <cell r="C334">
            <v>6.4002261055123126E-3</v>
          </cell>
          <cell r="E334">
            <v>0.24077043000156567</v>
          </cell>
          <cell r="H334">
            <v>6.4002261055123126E-3</v>
          </cell>
        </row>
        <row r="335">
          <cell r="B335">
            <v>13.138320000000043</v>
          </cell>
          <cell r="C335">
            <v>6.1245926703798947E-3</v>
          </cell>
          <cell r="E335">
            <v>0.23604564912670095</v>
          </cell>
          <cell r="H335">
            <v>6.1245926703798947E-3</v>
          </cell>
        </row>
        <row r="336">
          <cell r="B336">
            <v>13.222540000000043</v>
          </cell>
          <cell r="C336">
            <v>5.8602581240545281E-3</v>
          </cell>
          <cell r="E336">
            <v>0.2313298514636227</v>
          </cell>
          <cell r="H336">
            <v>5.8602581240545281E-3</v>
          </cell>
        </row>
        <row r="337">
          <cell r="B337">
            <v>13.306760000000043</v>
          </cell>
          <cell r="C337">
            <v>5.6067964489199557E-3</v>
          </cell>
          <cell r="E337">
            <v>0.22662672452611984</v>
          </cell>
          <cell r="H337">
            <v>5.6067964489199557E-3</v>
          </cell>
        </row>
        <row r="338">
          <cell r="B338">
            <v>13.390980000000043</v>
          </cell>
          <cell r="C338">
            <v>5.3637953749094813E-3</v>
          </cell>
          <cell r="E338">
            <v>0.22193984416275972</v>
          </cell>
          <cell r="H338">
            <v>5.3637953749094813E-3</v>
          </cell>
        </row>
        <row r="339">
          <cell r="B339">
            <v>13.475200000000044</v>
          </cell>
          <cell r="C339">
            <v>5.1308560784475059E-3</v>
          </cell>
          <cell r="E339">
            <v>0.21727267125323765</v>
          </cell>
          <cell r="H339">
            <v>5.1308560784475059E-3</v>
          </cell>
        </row>
        <row r="340">
          <cell r="B340">
            <v>13.559420000000044</v>
          </cell>
          <cell r="C340">
            <v>4.9075928787305689E-3</v>
          </cell>
          <cell r="E340">
            <v>0.21262854877263274</v>
          </cell>
          <cell r="H340">
            <v>4.9075928787305689E-3</v>
          </cell>
        </row>
        <row r="341">
          <cell r="B341">
            <v>13.643640000000042</v>
          </cell>
          <cell r="C341">
            <v>4.6936329321359506E-3</v>
          </cell>
          <cell r="E341">
            <v>0.20801069922022322</v>
          </cell>
          <cell r="H341">
            <v>4.6936329321359506E-3</v>
          </cell>
        </row>
        <row r="342">
          <cell r="B342">
            <v>13.727860000000042</v>
          </cell>
          <cell r="C342">
            <v>4.4886159254941887E-3</v>
          </cell>
          <cell r="E342">
            <v>0.2034222224083512</v>
          </cell>
          <cell r="H342">
            <v>4.4886159254941887E-3</v>
          </cell>
        </row>
        <row r="343">
          <cell r="B343">
            <v>13.812080000000043</v>
          </cell>
          <cell r="C343">
            <v>4.2921937689121472E-3</v>
          </cell>
          <cell r="E343">
            <v>0.19886609360571966</v>
          </cell>
          <cell r="H343">
            <v>4.2921937689121472E-3</v>
          </cell>
        </row>
        <row r="344">
          <cell r="B344">
            <v>13.896300000000043</v>
          </cell>
          <cell r="C344">
            <v>4.1040302887849957E-3</v>
          </cell>
          <cell r="E344">
            <v>0.19434516202846697</v>
          </cell>
          <cell r="H344">
            <v>4.1040302887849957E-3</v>
          </cell>
        </row>
        <row r="345">
          <cell r="B345">
            <v>13.980520000000043</v>
          </cell>
          <cell r="C345">
            <v>3.9238009215896439E-3</v>
          </cell>
          <cell r="E345">
            <v>0.18986214967139056</v>
          </cell>
          <cell r="H345">
            <v>3.9238009215896439E-3</v>
          </cell>
        </row>
        <row r="346">
          <cell r="B346">
            <v>14.064740000000043</v>
          </cell>
          <cell r="C346">
            <v>3.751192409007341E-3</v>
          </cell>
          <cell r="E346">
            <v>0.18541965047078812</v>
          </cell>
          <cell r="H346">
            <v>3.751192409007341E-3</v>
          </cell>
        </row>
        <row r="347">
          <cell r="B347">
            <v>14.148960000000043</v>
          </cell>
          <cell r="C347">
            <v>3.5859024948810994E-3</v>
          </cell>
          <cell r="E347">
            <v>0.18102012978955009</v>
          </cell>
          <cell r="H347">
            <v>3.5859024948810994E-3</v>
          </cell>
        </row>
        <row r="348">
          <cell r="B348">
            <v>14.233180000000043</v>
          </cell>
          <cell r="C348">
            <v>3.427639624472293E-3</v>
          </cell>
          <cell r="E348">
            <v>0.17666592421437724</v>
          </cell>
          <cell r="H348">
            <v>3.427639624472293E-3</v>
          </cell>
        </row>
        <row r="349">
          <cell r="B349">
            <v>14.317400000000044</v>
          </cell>
          <cell r="C349">
            <v>3.2761226464424731E-3</v>
          </cell>
          <cell r="E349">
            <v>0.17235924165430599</v>
          </cell>
          <cell r="H349">
            <v>3.2761226464424731E-3</v>
          </cell>
        </row>
        <row r="350">
          <cell r="B350">
            <v>14.401620000000044</v>
          </cell>
          <cell r="C350">
            <v>3.1310805179486879E-3</v>
          </cell>
          <cell r="E350">
            <v>0.16810216172910808</v>
          </cell>
          <cell r="H350">
            <v>3.1310805179486879E-3</v>
          </cell>
        </row>
        <row r="351">
          <cell r="B351">
            <v>14.485840000000044</v>
          </cell>
          <cell r="C351">
            <v>2.9922520132058192E-3</v>
          </cell>
          <cell r="E351">
            <v>0.16389663643558372</v>
          </cell>
          <cell r="H351">
            <v>2.9922520132058192E-3</v>
          </cell>
        </row>
        <row r="352">
          <cell r="B352">
            <v>14.570060000000044</v>
          </cell>
          <cell r="C352">
            <v>2.8593854358352029E-3</v>
          </cell>
          <cell r="E352">
            <v>0.15974449107929753</v>
          </cell>
          <cell r="H352">
            <v>2.8593854358352029E-3</v>
          </cell>
        </row>
        <row r="353">
          <cell r="B353">
            <v>14.654280000000044</v>
          </cell>
          <cell r="C353">
            <v>2.7322383352873895E-3</v>
          </cell>
          <cell r="E353">
            <v>0.15564742545889926</v>
          </cell>
          <cell r="H353">
            <v>2.7322383352873895E-3</v>
          </cell>
        </row>
        <row r="354">
          <cell r="B354">
            <v>14.738500000000045</v>
          </cell>
          <cell r="C354">
            <v>2.6105772275962871E-3</v>
          </cell>
          <cell r="E354">
            <v>0.15160701528984166</v>
          </cell>
          <cell r="H354">
            <v>2.6105772275962871E-3</v>
          </cell>
        </row>
        <row r="355">
          <cell r="B355">
            <v>14.822720000000043</v>
          </cell>
          <cell r="C355">
            <v>2.4941773206933323E-3</v>
          </cell>
          <cell r="E355">
            <v>0.14762471385403808</v>
          </cell>
          <cell r="H355">
            <v>2.4941773206933323E-3</v>
          </cell>
        </row>
        <row r="356">
          <cell r="B356">
            <v>14.906940000000043</v>
          </cell>
          <cell r="C356">
            <v>2.3828222444834363E-3</v>
          </cell>
          <cell r="E356">
            <v>0.14370185386180698</v>
          </cell>
          <cell r="H356">
            <v>2.3828222444834363E-3</v>
          </cell>
        </row>
        <row r="357">
          <cell r="B357">
            <v>14.991160000000042</v>
          </cell>
          <cell r="C357">
            <v>2.2763037858587807E-3</v>
          </cell>
          <cell r="E357">
            <v>0.13983964951230846</v>
          </cell>
          <cell r="H357">
            <v>2.2763037858587807E-3</v>
          </cell>
        </row>
        <row r="358">
          <cell r="B358">
            <v>15.075380000000042</v>
          </cell>
          <cell r="C358">
            <v>2.1744216288024226E-3</v>
          </cell>
          <cell r="E358">
            <v>0.13603919873860865</v>
          </cell>
          <cell r="H358">
            <v>2.1744216288024226E-3</v>
          </cell>
        </row>
        <row r="359">
          <cell r="B359">
            <v>15.159600000000042</v>
          </cell>
          <cell r="C359">
            <v>2.0769830997114636E-3</v>
          </cell>
          <cell r="E359">
            <v>0.13230148562348742</v>
          </cell>
          <cell r="H359">
            <v>2.0769830997114636E-3</v>
          </cell>
        </row>
        <row r="360">
          <cell r="B360">
            <v>15.243820000000042</v>
          </cell>
          <cell r="C360">
            <v>1.9838029180478563E-3</v>
          </cell>
          <cell r="E360">
            <v>0.12862738297214607</v>
          </cell>
          <cell r="H360">
            <v>1.9838029180478563E-3</v>
          </cell>
        </row>
        <row r="361">
          <cell r="B361">
            <v>15.328040000000042</v>
          </cell>
          <cell r="C361">
            <v>1.8947029524055939E-3</v>
          </cell>
          <cell r="E361">
            <v>0.125017655028065</v>
          </cell>
          <cell r="H361">
            <v>1.8947029524055939E-3</v>
          </cell>
        </row>
        <row r="362">
          <cell r="B362">
            <v>15.412260000000042</v>
          </cell>
          <cell r="C362">
            <v>1.8095119820641051E-3</v>
          </cell>
          <cell r="E362">
            <v>0.12147296031840289</v>
          </cell>
          <cell r="H362">
            <v>1.8095119820641051E-3</v>
          </cell>
        </row>
        <row r="363">
          <cell r="B363">
            <v>15.496480000000043</v>
          </cell>
          <cell r="C363">
            <v>1.7280654640807085E-3</v>
          </cell>
          <cell r="E363">
            <v>0.11799385461551856</v>
          </cell>
          <cell r="H363">
            <v>1.7280654640807085E-3</v>
          </cell>
        </row>
        <row r="364">
          <cell r="B364">
            <v>15.580700000000043</v>
          </cell>
          <cell r="C364">
            <v>1.6502053059587458E-3</v>
          </cell>
          <cell r="E364">
            <v>0.11458079400143106</v>
          </cell>
          <cell r="H364">
            <v>1.6502053059587458E-3</v>
          </cell>
        </row>
        <row r="365">
          <cell r="B365">
            <v>15.664920000000043</v>
          </cell>
          <cell r="C365">
            <v>1.5757796439132142E-3</v>
          </cell>
          <cell r="E365">
            <v>0.11123413802230511</v>
          </cell>
          <cell r="H365">
            <v>1.5757796439132142E-3</v>
          </cell>
        </row>
        <row r="366">
          <cell r="B366">
            <v>15.749140000000043</v>
          </cell>
          <cell r="C366">
            <v>1.5046426267417816E-3</v>
          </cell>
          <cell r="E366">
            <v>0.10795415292036063</v>
          </cell>
          <cell r="H366">
            <v>1.5046426267417816E-3</v>
          </cell>
        </row>
        <row r="367">
          <cell r="B367">
            <v>15.833360000000043</v>
          </cell>
          <cell r="C367">
            <v>1.4366542052965251E-3</v>
          </cell>
          <cell r="E367">
            <v>0.10474101493094871</v>
          </cell>
          <cell r="H367">
            <v>1.4366542052965251E-3</v>
          </cell>
        </row>
        <row r="368">
          <cell r="B368">
            <v>15.917580000000044</v>
          </cell>
          <cell r="C368">
            <v>1.3716799275397601E-3</v>
          </cell>
          <cell r="E368">
            <v>0.10159481363291027</v>
          </cell>
          <cell r="H368">
            <v>1.3716799275397601E-3</v>
          </cell>
        </row>
        <row r="369">
          <cell r="B369">
            <v>16.001800000000042</v>
          </cell>
          <cell r="C369">
            <v>1.3095907391567465E-3</v>
          </cell>
          <cell r="E369">
            <v>9.8515555340735209E-2</v>
          </cell>
          <cell r="H369">
            <v>1.3095907391567465E-3</v>
          </cell>
        </row>
        <row r="370">
          <cell r="B370">
            <v>16.086020000000044</v>
          </cell>
          <cell r="C370">
            <v>1.2502627896880713E-3</v>
          </cell>
          <cell r="E370">
            <v>9.5503166527465391E-2</v>
          </cell>
          <cell r="H370">
            <v>1.2502627896880713E-3</v>
          </cell>
        </row>
        <row r="371">
          <cell r="B371">
            <v>16.170240000000042</v>
          </cell>
          <cell r="C371">
            <v>1.1935772441355075E-3</v>
          </cell>
          <cell r="E371">
            <v>9.2557497267728231E-2</v>
          </cell>
          <cell r="H371">
            <v>1.1935772441355075E-3</v>
          </cell>
        </row>
        <row r="372">
          <cell r="B372">
            <v>16.254460000000044</v>
          </cell>
          <cell r="C372">
            <v>1.1394200999870505E-3</v>
          </cell>
          <cell r="E372">
            <v>8.9678324690753375E-2</v>
          </cell>
          <cell r="H372">
            <v>1.1394200999870505E-3</v>
          </cell>
        </row>
        <row r="373">
          <cell r="B373">
            <v>16.338680000000043</v>
          </cell>
          <cell r="C373">
            <v>1.08768200959933E-3</v>
          </cell>
          <cell r="E373">
            <v>8.6865356433700094E-2</v>
          </cell>
          <cell r="H373">
            <v>1.08768200959933E-3</v>
          </cell>
        </row>
        <row r="374">
          <cell r="B374">
            <v>16.422900000000045</v>
          </cell>
          <cell r="C374">
            <v>1.0382581078689772E-3</v>
          </cell>
          <cell r="E374">
            <v>8.4118234086112659E-2</v>
          </cell>
          <cell r="H374">
            <v>1.0382581078689772E-3</v>
          </cell>
        </row>
        <row r="375">
          <cell r="B375">
            <v>16.507120000000043</v>
          </cell>
          <cell r="C375">
            <v>9.9104784511853884E-4</v>
          </cell>
          <cell r="E375">
            <v>8.1436536616818281E-2</v>
          </cell>
          <cell r="H375">
            <v>9.9104784511853884E-4</v>
          </cell>
        </row>
        <row r="376">
          <cell r="B376">
            <v>16.591340000000045</v>
          </cell>
          <cell r="C376">
            <v>9.4595482511720865E-4</v>
          </cell>
          <cell r="E376">
            <v>7.8819783775085361E-2</v>
          </cell>
          <cell r="H376">
            <v>9.4595482511720865E-4</v>
          </cell>
        </row>
        <row r="377">
          <cell r="B377">
            <v>16.675560000000043</v>
          </cell>
          <cell r="C377">
            <v>9.0288664815193402E-4</v>
          </cell>
          <cell r="E377">
            <v>7.6267439458367253E-2</v>
          </cell>
          <cell r="H377">
            <v>9.0288664815193402E-4</v>
          </cell>
        </row>
        <row r="378">
          <cell r="B378">
            <v>16.759780000000045</v>
          </cell>
          <cell r="C378">
            <v>8.6175475906031542E-4</v>
          </cell>
          <cell r="E378">
            <v>7.3778915039463558E-2</v>
          </cell>
          <cell r="H378">
            <v>8.6175475906031542E-4</v>
          </cell>
        </row>
        <row r="379">
          <cell r="B379">
            <v>16.844000000000044</v>
          </cell>
          <cell r="C379">
            <v>8.2247430013312041E-4</v>
          </cell>
          <cell r="E379">
            <v>7.1353572646438213E-2</v>
          </cell>
          <cell r="H379">
            <v>8.2247430013312041E-4</v>
          </cell>
        </row>
        <row r="380">
          <cell r="B380">
            <v>16.928220000000046</v>
          </cell>
          <cell r="C380">
            <v>7.8496396879120661E-4</v>
          </cell>
          <cell r="E380">
            <v>6.8990728389136849E-2</v>
          </cell>
          <cell r="H380">
            <v>7.8496396879120661E-4</v>
          </cell>
        </row>
        <row r="381">
          <cell r="B381">
            <v>17.012440000000044</v>
          </cell>
          <cell r="C381">
            <v>7.4914587993893367E-4</v>
          </cell>
          <cell r="E381">
            <v>6.6689655526642688E-2</v>
          </cell>
          <cell r="H381">
            <v>7.4914587993893367E-4</v>
          </cell>
        </row>
        <row r="382">
          <cell r="B382">
            <v>17.096660000000046</v>
          </cell>
          <cell r="C382">
            <v>7.1494543289407294E-4</v>
          </cell>
          <cell r="E382">
            <v>6.444958757050237E-2</v>
          </cell>
          <cell r="H382">
            <v>7.1494543289407294E-4</v>
          </cell>
        </row>
        <row r="383">
          <cell r="B383">
            <v>17.180880000000041</v>
          </cell>
          <cell r="C383">
            <v>6.8229118279239669E-4</v>
          </cell>
          <cell r="E383">
            <v>6.2269721319032585E-2</v>
          </cell>
          <cell r="H383">
            <v>6.8229118279239669E-4</v>
          </cell>
        </row>
        <row r="384">
          <cell r="B384">
            <v>17.265100000000043</v>
          </cell>
          <cell r="C384">
            <v>6.5111471636378291E-4</v>
          </cell>
          <cell r="E384">
            <v>6.0149219818491431E-2</v>
          </cell>
          <cell r="H384">
            <v>6.5111471636378291E-4</v>
          </cell>
        </row>
        <row r="385">
          <cell r="B385">
            <v>17.349320000000041</v>
          </cell>
          <cell r="C385">
            <v>6.213505319756634E-4</v>
          </cell>
          <cell r="E385">
            <v>5.808721524735698E-2</v>
          </cell>
          <cell r="H385">
            <v>6.213505319756634E-4</v>
          </cell>
        </row>
        <row r="386">
          <cell r="B386">
            <v>17.433540000000043</v>
          </cell>
          <cell r="C386">
            <v>5.929359238388682E-4</v>
          </cell>
          <cell r="E386">
            <v>5.6082811720401041E-2</v>
          </cell>
          <cell r="H386">
            <v>5.929359238388682E-4</v>
          </cell>
        </row>
        <row r="387">
          <cell r="B387">
            <v>17.517760000000042</v>
          </cell>
          <cell r="C387">
            <v>5.6581087027064302E-4</v>
          </cell>
          <cell r="E387">
            <v>5.4135088009680164E-2</v>
          </cell>
          <cell r="H387">
            <v>5.6581087027064302E-4</v>
          </cell>
        </row>
        <row r="388">
          <cell r="B388">
            <v>17.601980000000044</v>
          </cell>
          <cell r="C388">
            <v>5.3991792590937435E-4</v>
          </cell>
          <cell r="E388">
            <v>5.2243100179980406E-2</v>
          </cell>
          <cell r="H388">
            <v>5.3991792590937435E-4</v>
          </cell>
        </row>
        <row r="389">
          <cell r="B389">
            <v>17.686200000000042</v>
          </cell>
          <cell r="C389">
            <v>5.1520211777580471E-4</v>
          </cell>
          <cell r="E389">
            <v>5.0405884136655976E-2</v>
          </cell>
          <cell r="H389">
            <v>5.1520211777580471E-4</v>
          </cell>
        </row>
        <row r="390">
          <cell r="B390">
            <v>17.770420000000044</v>
          </cell>
          <cell r="C390">
            <v>4.9161084507578167E-4</v>
          </cell>
          <cell r="E390">
            <v>4.8622458084184639E-2</v>
          </cell>
          <cell r="H390">
            <v>4.9161084507578167E-4</v>
          </cell>
        </row>
        <row r="391">
          <cell r="B391">
            <v>17.854640000000003</v>
          </cell>
          <cell r="C391">
            <v>4.6909378264031222E-4</v>
          </cell>
          <cell r="E391">
            <v>4.6891824894130227E-2</v>
          </cell>
          <cell r="H391">
            <v>4.6909378264031222E-4</v>
          </cell>
        </row>
        <row r="392">
          <cell r="B392">
            <v>17.938859999999959</v>
          </cell>
          <cell r="C392">
            <v>4.4760278789924564E-4</v>
          </cell>
          <cell r="E392">
            <v>4.5212974381553889E-2</v>
          </cell>
          <cell r="H392">
            <v>4.4760278789924564E-4</v>
          </cell>
        </row>
        <row r="393">
          <cell r="B393">
            <v>18.023079999999915</v>
          </cell>
          <cell r="C393">
            <v>4.2709181128617815E-4</v>
          </cell>
          <cell r="E393">
            <v>4.358488548924476E-2</v>
          </cell>
          <cell r="H393">
            <v>4.2709181128617815E-4</v>
          </cell>
        </row>
        <row r="394">
          <cell r="B394">
            <v>18.107299999999874</v>
          </cell>
          <cell r="C394">
            <v>4.0751680997295548E-4</v>
          </cell>
          <cell r="E394">
            <v>4.2006528379456336E-2</v>
          </cell>
          <cell r="H394">
            <v>4.0751680997295548E-4</v>
          </cell>
        </row>
        <row r="395">
          <cell r="B395">
            <v>18.191519999999834</v>
          </cell>
          <cell r="C395">
            <v>3.8883566483362411E-4</v>
          </cell>
          <cell r="E395">
            <v>4.0476866433134216E-2</v>
          </cell>
          <cell r="H395">
            <v>3.8883566483362411E-4</v>
          </cell>
        </row>
        <row r="396">
          <cell r="B396">
            <v>18.275739999999793</v>
          </cell>
          <cell r="C396">
            <v>3.7100810053897773E-4</v>
          </cell>
          <cell r="E396">
            <v>3.8994858156877837E-2</v>
          </cell>
          <cell r="H396">
            <v>3.7100810053897773E-4</v>
          </cell>
        </row>
        <row r="397">
          <cell r="B397">
            <v>18.359959999999749</v>
          </cell>
          <cell r="C397">
            <v>3.5399560868433873E-4</v>
          </cell>
          <cell r="E397">
            <v>3.7559458998179272E-2</v>
          </cell>
          <cell r="H397">
            <v>3.5399560868433873E-4</v>
          </cell>
        </row>
        <row r="398">
          <cell r="B398">
            <v>18.444179999999704</v>
          </cell>
          <cell r="C398">
            <v>3.3776137385484011E-4</v>
          </cell>
          <cell r="E398">
            <v>3.6169623069669997E-2</v>
          </cell>
          <cell r="H398">
            <v>3.3776137385484011E-4</v>
          </cell>
        </row>
        <row r="399">
          <cell r="B399">
            <v>18.528399999999667</v>
          </cell>
          <cell r="C399">
            <v>3.2227020253411837E-4</v>
          </cell>
          <cell r="E399">
            <v>3.4824304783376364E-2</v>
          </cell>
          <cell r="H399">
            <v>3.2227020253411837E-4</v>
          </cell>
        </row>
        <row r="400">
          <cell r="B400">
            <v>18.612619999999623</v>
          </cell>
          <cell r="C400">
            <v>3.074884547640911E-4</v>
          </cell>
          <cell r="E400">
            <v>3.3522460396149908E-2</v>
          </cell>
          <cell r="H400">
            <v>3.074884547640911E-4</v>
          </cell>
        </row>
        <row r="401">
          <cell r="B401">
            <v>18.696839999999579</v>
          </cell>
          <cell r="C401">
            <v>2.9338397846534058E-4</v>
          </cell>
          <cell r="E401">
            <v>3.226304946767105E-2</v>
          </cell>
          <cell r="H401">
            <v>2.9338397846534058E-4</v>
          </cell>
        </row>
        <row r="402">
          <cell r="B402">
            <v>18.781059999999538</v>
          </cell>
          <cell r="C402">
            <v>2.7992604632944842E-4</v>
          </cell>
          <cell r="E402">
            <v>3.1045036232546327E-2</v>
          </cell>
          <cell r="H402">
            <v>2.7992604632944842E-4</v>
          </cell>
        </row>
        <row r="403">
          <cell r="B403">
            <v>18.865279999999494</v>
          </cell>
          <cell r="C403">
            <v>2.6708529519659495E-4</v>
          </cell>
          <cell r="E403">
            <v>2.9867390888217625E-2</v>
          </cell>
          <cell r="H403">
            <v>2.6708529519659495E-4</v>
          </cell>
        </row>
        <row r="404">
          <cell r="B404">
            <v>18.949499999999457</v>
          </cell>
          <cell r="C404">
            <v>2.5483366783366379E-4</v>
          </cell>
          <cell r="E404">
            <v>2.8729090800504262E-2</v>
          </cell>
          <cell r="H404">
            <v>2.5483366783366379E-4</v>
          </cell>
        </row>
        <row r="405">
          <cell r="B405">
            <v>19.033719999999413</v>
          </cell>
          <cell r="C405">
            <v>2.4314435703008303E-4</v>
          </cell>
          <cell r="E405">
            <v>2.7629121628762382E-2</v>
          </cell>
          <cell r="H405">
            <v>2.4314435703008303E-4</v>
          </cell>
        </row>
        <row r="406">
          <cell r="B406">
            <v>19.117939999999368</v>
          </cell>
          <cell r="C406">
            <v>2.319917519306425E-4</v>
          </cell>
          <cell r="E406">
            <v>2.6566478372710742E-2</v>
          </cell>
          <cell r="H406">
            <v>2.319917519306425E-4</v>
          </cell>
        </row>
        <row r="407">
          <cell r="B407">
            <v>19.202159999999328</v>
          </cell>
          <cell r="C407">
            <v>2.2135138652655618E-4</v>
          </cell>
          <cell r="E407">
            <v>2.5540166343104718E-2</v>
          </cell>
          <cell r="H407">
            <v>2.2135138652655618E-4</v>
          </cell>
        </row>
        <row r="408">
          <cell r="B408">
            <v>19.286379999999287</v>
          </cell>
          <cell r="C408">
            <v>2.1119989022803796E-4</v>
          </cell>
          <cell r="E408">
            <v>2.4549202058490309E-2</v>
          </cell>
          <cell r="H408">
            <v>2.1119989022803796E-4</v>
          </cell>
        </row>
        <row r="409">
          <cell r="B409">
            <v>19.370599999999243</v>
          </cell>
          <cell r="C409">
            <v>2.0151494044373157E-4</v>
          </cell>
          <cell r="E409">
            <v>2.359261407037181E-2</v>
          </cell>
          <cell r="H409">
            <v>2.0151494044373157E-4</v>
          </cell>
        </row>
        <row r="410">
          <cell r="B410">
            <v>19.454819999999202</v>
          </cell>
          <cell r="C410">
            <v>1.9227521709432231E-4</v>
          </cell>
          <cell r="E410">
            <v>2.2669443719144412E-2</v>
          </cell>
          <cell r="H410">
            <v>1.9227521709432231E-4</v>
          </cell>
        </row>
        <row r="411">
          <cell r="B411">
            <v>19.539039999999158</v>
          </cell>
          <cell r="C411">
            <v>1.8346035898971161E-4</v>
          </cell>
          <cell r="E411">
            <v>2.1778745823221417E-2</v>
          </cell>
          <cell r="H411">
            <v>1.8346035898971161E-4</v>
          </cell>
        </row>
        <row r="412">
          <cell r="B412">
            <v>19.623259999999117</v>
          </cell>
          <cell r="C412">
            <v>1.7505092200112145E-4</v>
          </cell>
          <cell r="E412">
            <v>2.0919589303789812E-2</v>
          </cell>
          <cell r="H412">
            <v>1.7505092200112145E-4</v>
          </cell>
        </row>
        <row r="413">
          <cell r="B413">
            <v>19.707479999999077</v>
          </cell>
          <cell r="C413">
            <v>1.6702833896150218E-4</v>
          </cell>
          <cell r="E413">
            <v>2.0091057747681846E-2</v>
          </cell>
          <cell r="H413">
            <v>1.6702833896150218E-4</v>
          </cell>
        </row>
        <row r="414">
          <cell r="B414">
            <v>19.791699999999032</v>
          </cell>
          <cell r="C414">
            <v>1.5937488122958591E-4</v>
          </cell>
          <cell r="E414">
            <v>1.9292249910829715E-2</v>
          </cell>
          <cell r="H414">
            <v>1.5937488122958591E-4</v>
          </cell>
        </row>
        <row r="415">
          <cell r="B415">
            <v>19.875919999998992</v>
          </cell>
          <cell r="C415">
            <v>1.520736218548764E-4</v>
          </cell>
          <cell r="E415">
            <v>1.8522280164803128E-2</v>
          </cell>
          <cell r="H415">
            <v>1.520736218548764E-4</v>
          </cell>
        </row>
        <row r="416">
          <cell r="B416">
            <v>19.960139999998948</v>
          </cell>
          <cell r="C416">
            <v>1.4510840028279852E-4</v>
          </cell>
          <cell r="E416">
            <v>1.7780278888902237E-2</v>
          </cell>
          <cell r="H416">
            <v>1.4510840028279852E-4</v>
          </cell>
        </row>
        <row r="417">
          <cell r="B417">
            <v>20.044359999998907</v>
          </cell>
          <cell r="C417">
            <v>1.3846378854112334E-4</v>
          </cell>
          <cell r="E417">
            <v>1.7065392810289959E-2</v>
          </cell>
          <cell r="H417">
            <v>1.3846378854112334E-4</v>
          </cell>
        </row>
        <row r="418">
          <cell r="B418">
            <v>20.128579999998866</v>
          </cell>
          <cell r="C418">
            <v>1.3212505885065558E-4</v>
          </cell>
          <cell r="E418">
            <v>1.6376785294604422E-2</v>
          </cell>
          <cell r="H418">
            <v>1.3212505885065558E-4</v>
          </cell>
        </row>
        <row r="419">
          <cell r="B419">
            <v>20.212799999998783</v>
          </cell>
          <cell r="C419">
            <v>1.2607815260500625E-4</v>
          </cell>
          <cell r="E419">
            <v>1.5713636589480127E-2</v>
          </cell>
          <cell r="H419">
            <v>1.2607815260500625E-4</v>
          </cell>
        </row>
        <row r="420">
          <cell r="B420">
            <v>20.297019999998739</v>
          </cell>
          <cell r="C420">
            <v>1.2030965066606156E-4</v>
          </cell>
          <cell r="E420">
            <v>1.5075144023375718E-2</v>
          </cell>
          <cell r="H420">
            <v>1.2030965066606156E-4</v>
          </cell>
        </row>
        <row r="421">
          <cell r="B421">
            <v>20.381239999998694</v>
          </cell>
          <cell r="C421">
            <v>1.1480674492358275E-4</v>
          </cell>
          <cell r="E421">
            <v>1.4460522162058259E-2</v>
          </cell>
          <cell r="H421">
            <v>1.1480674492358275E-4</v>
          </cell>
        </row>
        <row r="422">
          <cell r="B422">
            <v>20.465459999998654</v>
          </cell>
          <cell r="C422">
            <v>1.0955721106899969E-4</v>
          </cell>
          <cell r="E422">
            <v>1.3869002925065814E-2</v>
          </cell>
          <cell r="H422">
            <v>1.0955721106899969E-4</v>
          </cell>
        </row>
        <row r="423">
          <cell r="B423">
            <v>20.549679999998613</v>
          </cell>
          <cell r="C423">
            <v>1.0454938253526305E-4</v>
          </cell>
          <cell r="E423">
            <v>1.329983566440503E-2</v>
          </cell>
          <cell r="H423">
            <v>1.0454938253526305E-4</v>
          </cell>
        </row>
        <row r="424">
          <cell r="B424">
            <v>20.633899999998569</v>
          </cell>
          <cell r="C424">
            <v>9.9772125556210183E-5</v>
          </cell>
          <cell r="E424">
            <v>1.2752287207710763E-2</v>
          </cell>
          <cell r="H424">
            <v>9.9772125556210183E-5</v>
          </cell>
        </row>
        <row r="425">
          <cell r="B425">
            <v>20.718119999998528</v>
          </cell>
          <cell r="C425">
            <v>9.5214815300536434E-5</v>
          </cell>
          <cell r="E425">
            <v>1.2225641868022297E-2</v>
          </cell>
          <cell r="H425">
            <v>9.5214815300536434E-5</v>
          </cell>
        </row>
        <row r="426">
          <cell r="B426">
            <v>20.802339999998484</v>
          </cell>
          <cell r="C426">
            <v>9.0867313037044903E-5</v>
          </cell>
          <cell r="E426">
            <v>1.1719201422289188E-2</v>
          </cell>
          <cell r="H426">
            <v>9.0867313037044903E-5</v>
          </cell>
        </row>
        <row r="427">
          <cell r="B427">
            <v>20.886559999998443</v>
          </cell>
          <cell r="C427">
            <v>8.6719944289374837E-5</v>
          </cell>
          <cell r="E427">
            <v>1.1232285060642855E-2</v>
          </cell>
          <cell r="H427">
            <v>8.6719944289374837E-5</v>
          </cell>
        </row>
        <row r="428">
          <cell r="B428">
            <v>20.970779999998403</v>
          </cell>
          <cell r="C428">
            <v>8.2763477939921777E-5</v>
          </cell>
          <cell r="E428">
            <v>1.0764229308427875E-2</v>
          </cell>
          <cell r="H428">
            <v>8.2763477939921777E-5</v>
          </cell>
        </row>
        <row r="429">
          <cell r="B429">
            <v>21.054999999998358</v>
          </cell>
          <cell r="C429">
            <v>7.8989106244107139E-5</v>
          </cell>
          <cell r="E429">
            <v>1.0314387922906431E-2</v>
          </cell>
          <cell r="H429">
            <v>7.8989106244107139E-5</v>
          </cell>
        </row>
        <row r="430">
          <cell r="B430">
            <v>21.139219999998318</v>
          </cell>
          <cell r="E430">
            <v>9.8821317664985111E-3</v>
          </cell>
        </row>
        <row r="431">
          <cell r="B431">
            <v>21.223439999998273</v>
          </cell>
          <cell r="E431">
            <v>9.4668486583395148E-3</v>
          </cell>
        </row>
        <row r="432">
          <cell r="B432">
            <v>21.307659999998233</v>
          </cell>
          <cell r="E432">
            <v>9.067943205887068E-3</v>
          </cell>
        </row>
        <row r="433">
          <cell r="B433">
            <v>21.391879999998192</v>
          </cell>
          <cell r="E433">
            <v>8.6848366182271011E-3</v>
          </cell>
        </row>
        <row r="434">
          <cell r="B434">
            <v>21.476099999998148</v>
          </cell>
          <cell r="E434">
            <v>8.3169665026741144E-3</v>
          </cell>
        </row>
        <row r="435">
          <cell r="B435">
            <v>21.560319999998107</v>
          </cell>
          <cell r="E435">
            <v>7.9637866461804915E-3</v>
          </cell>
        </row>
        <row r="436">
          <cell r="B436">
            <v>21.644539999998063</v>
          </cell>
          <cell r="E436">
            <v>7.6247667830169862E-3</v>
          </cell>
        </row>
        <row r="437">
          <cell r="B437">
            <v>21.728759999998022</v>
          </cell>
          <cell r="E437">
            <v>7.2993923501090043E-3</v>
          </cell>
        </row>
        <row r="438">
          <cell r="B438">
            <v>21.812979999997982</v>
          </cell>
        </row>
        <row r="439">
          <cell r="B439">
            <v>21.897199999997937</v>
          </cell>
        </row>
        <row r="440">
          <cell r="B440">
            <v>21.981419999997893</v>
          </cell>
        </row>
        <row r="441">
          <cell r="B441">
            <v>22.065639999997856</v>
          </cell>
        </row>
        <row r="442">
          <cell r="B442">
            <v>22.149859999997812</v>
          </cell>
        </row>
        <row r="443">
          <cell r="B443">
            <v>22.234079999997771</v>
          </cell>
        </row>
        <row r="444">
          <cell r="B444">
            <v>22.318299999997727</v>
          </cell>
        </row>
        <row r="445">
          <cell r="B445">
            <v>22.402519999997683</v>
          </cell>
        </row>
        <row r="446">
          <cell r="B446">
            <v>22.486739999997646</v>
          </cell>
        </row>
        <row r="447">
          <cell r="B447">
            <v>22.570959999997601</v>
          </cell>
        </row>
        <row r="448">
          <cell r="B448">
            <v>22.655179999997557</v>
          </cell>
        </row>
        <row r="449">
          <cell r="B449">
            <v>22.739399999997516</v>
          </cell>
        </row>
        <row r="450">
          <cell r="B450">
            <v>22.823619999997476</v>
          </cell>
        </row>
      </sheetData>
      <sheetData sheetId="5">
        <row r="2">
          <cell r="B2">
            <v>-14.906940000000001</v>
          </cell>
          <cell r="H2">
            <v>2.3828222444834874E-3</v>
          </cell>
        </row>
        <row r="3">
          <cell r="B3">
            <v>-14.82272</v>
          </cell>
          <cell r="H3">
            <v>2.4941773206933861E-3</v>
          </cell>
        </row>
        <row r="4">
          <cell r="B4">
            <v>-14.738500000000002</v>
          </cell>
          <cell r="H4">
            <v>2.6105772275963452E-3</v>
          </cell>
        </row>
        <row r="5">
          <cell r="B5">
            <v>-14.654280000000002</v>
          </cell>
          <cell r="H5">
            <v>2.7322383352874555E-3</v>
          </cell>
        </row>
        <row r="6">
          <cell r="B6">
            <v>-14.570060000000002</v>
          </cell>
          <cell r="H6">
            <v>2.8593854358352671E-3</v>
          </cell>
        </row>
        <row r="7">
          <cell r="B7">
            <v>-14.485840000000001</v>
          </cell>
          <cell r="H7">
            <v>2.9922520132058916E-3</v>
          </cell>
        </row>
        <row r="8">
          <cell r="B8">
            <v>-14.401620000000001</v>
          </cell>
          <cell r="H8">
            <v>3.1310805179487634E-3</v>
          </cell>
        </row>
        <row r="9">
          <cell r="B9">
            <v>-14.317400000000001</v>
          </cell>
          <cell r="H9">
            <v>3.2761226464425503E-3</v>
          </cell>
        </row>
        <row r="10">
          <cell r="B10">
            <v>-14.233180000000001</v>
          </cell>
          <cell r="H10">
            <v>3.4276396244723737E-3</v>
          </cell>
        </row>
        <row r="11">
          <cell r="B11">
            <v>-14.148960000000001</v>
          </cell>
          <cell r="H11">
            <v>3.5859024948811805E-3</v>
          </cell>
        </row>
        <row r="12">
          <cell r="B12">
            <v>-14.06474</v>
          </cell>
          <cell r="H12">
            <v>3.7511924090074247E-3</v>
          </cell>
        </row>
        <row r="13">
          <cell r="B13">
            <v>-13.98052</v>
          </cell>
          <cell r="H13">
            <v>3.923800921589728E-3</v>
          </cell>
        </row>
        <row r="14">
          <cell r="B14">
            <v>-13.8963</v>
          </cell>
          <cell r="H14">
            <v>4.104030288785092E-3</v>
          </cell>
        </row>
        <row r="15">
          <cell r="B15">
            <v>-13.81208</v>
          </cell>
          <cell r="H15">
            <v>4.2921937689122469E-3</v>
          </cell>
        </row>
        <row r="16">
          <cell r="B16">
            <v>-13.72786</v>
          </cell>
          <cell r="H16">
            <v>4.4886159254942902E-3</v>
          </cell>
        </row>
        <row r="17">
          <cell r="B17">
            <v>-13.643640000000001</v>
          </cell>
          <cell r="H17">
            <v>4.6936329321360425E-3</v>
          </cell>
        </row>
        <row r="18">
          <cell r="B18">
            <v>-13.559420000000001</v>
          </cell>
          <cell r="H18">
            <v>4.9075928787306738E-3</v>
          </cell>
        </row>
        <row r="19">
          <cell r="B19">
            <v>-13.475200000000001</v>
          </cell>
          <cell r="H19">
            <v>5.1308560784476074E-3</v>
          </cell>
        </row>
        <row r="20">
          <cell r="B20">
            <v>-13.390980000000001</v>
          </cell>
          <cell r="H20">
            <v>5.3637953749095905E-3</v>
          </cell>
        </row>
        <row r="21">
          <cell r="B21">
            <v>-13.306760000000002</v>
          </cell>
          <cell r="H21">
            <v>5.6067964489200702E-3</v>
          </cell>
        </row>
        <row r="22">
          <cell r="B22">
            <v>-13.222540000000002</v>
          </cell>
          <cell r="H22">
            <v>5.860258124054653E-3</v>
          </cell>
        </row>
        <row r="23">
          <cell r="B23">
            <v>-13.138320000000002</v>
          </cell>
          <cell r="H23">
            <v>6.1245926703800248E-3</v>
          </cell>
        </row>
        <row r="24">
          <cell r="B24">
            <v>-13.054100000000002</v>
          </cell>
          <cell r="H24">
            <v>6.4002261055124444E-3</v>
          </cell>
        </row>
        <row r="25">
          <cell r="B25">
            <v>-12.969880000000002</v>
          </cell>
          <cell r="H25">
            <v>6.6875984921745037E-3</v>
          </cell>
        </row>
        <row r="26">
          <cell r="B26">
            <v>-12.885660000000001</v>
          </cell>
          <cell r="H26">
            <v>6.9871642313536018E-3</v>
          </cell>
        </row>
        <row r="27">
          <cell r="B27">
            <v>-12.801440000000001</v>
          </cell>
          <cell r="H27">
            <v>7.2993923501091596E-3</v>
          </cell>
        </row>
        <row r="28">
          <cell r="B28">
            <v>-12.717220000000001</v>
          </cell>
          <cell r="H28">
            <v>7.6247667830171492E-3</v>
          </cell>
        </row>
        <row r="29">
          <cell r="B29">
            <v>-12.633000000000001</v>
          </cell>
          <cell r="H29">
            <v>7.9637866461806615E-3</v>
          </cell>
        </row>
        <row r="30">
          <cell r="B30">
            <v>-12.548780000000001</v>
          </cell>
          <cell r="H30">
            <v>8.3169665026742966E-3</v>
          </cell>
        </row>
        <row r="31">
          <cell r="B31">
            <v>-12.464560000000001</v>
          </cell>
          <cell r="H31">
            <v>8.6848366182273005E-3</v>
          </cell>
        </row>
        <row r="32">
          <cell r="B32">
            <v>-12.38034</v>
          </cell>
          <cell r="H32">
            <v>9.067943205887068E-3</v>
          </cell>
        </row>
        <row r="33">
          <cell r="B33">
            <v>-12.29612</v>
          </cell>
          <cell r="H33">
            <v>9.4668486583397247E-3</v>
          </cell>
        </row>
        <row r="34">
          <cell r="B34">
            <v>-12.2119</v>
          </cell>
          <cell r="H34">
            <v>9.8821317664987245E-3</v>
          </cell>
        </row>
        <row r="35">
          <cell r="B35">
            <v>-12.12768</v>
          </cell>
          <cell r="H35">
            <v>1.0314387922906652E-2</v>
          </cell>
        </row>
        <row r="36">
          <cell r="B36">
            <v>-12.04346</v>
          </cell>
          <cell r="H36">
            <v>1.0764229308427875E-2</v>
          </cell>
        </row>
        <row r="37">
          <cell r="B37">
            <v>-11.959239999999999</v>
          </cell>
          <cell r="H37">
            <v>1.1232285060643091E-2</v>
          </cell>
        </row>
        <row r="38">
          <cell r="B38">
            <v>-11.875020000000001</v>
          </cell>
          <cell r="H38">
            <v>1.1719201422289435E-2</v>
          </cell>
        </row>
        <row r="39">
          <cell r="B39">
            <v>-11.790800000000001</v>
          </cell>
          <cell r="H39">
            <v>1.2225641868022562E-2</v>
          </cell>
        </row>
        <row r="40">
          <cell r="B40">
            <v>-11.706580000000001</v>
          </cell>
          <cell r="H40">
            <v>1.2752287207710763E-2</v>
          </cell>
        </row>
        <row r="41">
          <cell r="B41">
            <v>-11.62236</v>
          </cell>
          <cell r="H41">
            <v>1.3299835664405324E-2</v>
          </cell>
        </row>
        <row r="42">
          <cell r="B42">
            <v>-11.538140000000002</v>
          </cell>
          <cell r="H42">
            <v>1.3869002925066111E-2</v>
          </cell>
        </row>
        <row r="43">
          <cell r="B43">
            <v>-11.453920000000002</v>
          </cell>
          <cell r="H43">
            <v>1.4460522162058558E-2</v>
          </cell>
        </row>
        <row r="44">
          <cell r="B44">
            <v>-11.369700000000002</v>
          </cell>
          <cell r="H44">
            <v>1.5075144023375718E-2</v>
          </cell>
        </row>
        <row r="45">
          <cell r="B45">
            <v>-11.285480000000002</v>
          </cell>
          <cell r="H45">
            <v>1.5713636589480429E-2</v>
          </cell>
        </row>
        <row r="46">
          <cell r="B46">
            <v>-11.201260000000001</v>
          </cell>
          <cell r="H46">
            <v>1.6376785294604759E-2</v>
          </cell>
        </row>
        <row r="47">
          <cell r="B47">
            <v>-11.117040000000001</v>
          </cell>
          <cell r="H47">
            <v>1.7065392810290288E-2</v>
          </cell>
        </row>
        <row r="48">
          <cell r="B48">
            <v>-11.032820000000001</v>
          </cell>
          <cell r="H48">
            <v>1.7780278888902237E-2</v>
          </cell>
        </row>
        <row r="49">
          <cell r="B49">
            <v>-10.948600000000001</v>
          </cell>
          <cell r="H49">
            <v>1.8522280164803128E-2</v>
          </cell>
        </row>
        <row r="50">
          <cell r="B50">
            <v>-10.864380000000001</v>
          </cell>
          <cell r="H50">
            <v>1.9292249910830082E-2</v>
          </cell>
        </row>
        <row r="51">
          <cell r="B51">
            <v>-10.78016</v>
          </cell>
          <cell r="H51">
            <v>2.0091057747681846E-2</v>
          </cell>
        </row>
        <row r="52">
          <cell r="B52">
            <v>-10.69594</v>
          </cell>
          <cell r="H52">
            <v>2.0919589303789812E-2</v>
          </cell>
        </row>
        <row r="53">
          <cell r="B53">
            <v>-10.61172</v>
          </cell>
          <cell r="H53">
            <v>2.1778745823221417E-2</v>
          </cell>
        </row>
        <row r="54">
          <cell r="B54">
            <v>-10.5275</v>
          </cell>
          <cell r="H54">
            <v>2.2669443719144873E-2</v>
          </cell>
        </row>
        <row r="55">
          <cell r="B55">
            <v>-10.443280000000001</v>
          </cell>
          <cell r="H55">
            <v>2.359261407037181E-2</v>
          </cell>
        </row>
        <row r="56">
          <cell r="B56">
            <v>-10.359060000000001</v>
          </cell>
          <cell r="H56">
            <v>2.4549202058490309E-2</v>
          </cell>
        </row>
        <row r="57">
          <cell r="B57">
            <v>-10.274840000000001</v>
          </cell>
          <cell r="H57">
            <v>2.5540166343104718E-2</v>
          </cell>
        </row>
        <row r="58">
          <cell r="B58">
            <v>-10.190620000000001</v>
          </cell>
          <cell r="H58">
            <v>2.6566478372711273E-2</v>
          </cell>
        </row>
        <row r="59">
          <cell r="B59">
            <v>-10.106400000000001</v>
          </cell>
          <cell r="H59">
            <v>2.7629121628762382E-2</v>
          </cell>
        </row>
        <row r="60">
          <cell r="B60">
            <v>-10.022180000000001</v>
          </cell>
          <cell r="H60">
            <v>2.8729090800504262E-2</v>
          </cell>
        </row>
        <row r="61">
          <cell r="B61">
            <v>-9.9379600000000003</v>
          </cell>
          <cell r="H61">
            <v>2.9867390888217625E-2</v>
          </cell>
        </row>
        <row r="62">
          <cell r="B62">
            <v>-9.8537400000000002</v>
          </cell>
          <cell r="H62">
            <v>3.1045036232546945E-2</v>
          </cell>
        </row>
        <row r="63">
          <cell r="B63">
            <v>-9.76952</v>
          </cell>
          <cell r="H63">
            <v>3.226304946767105E-2</v>
          </cell>
        </row>
        <row r="64">
          <cell r="B64">
            <v>-9.6852999999999998</v>
          </cell>
          <cell r="H64">
            <v>3.3522460396149908E-2</v>
          </cell>
        </row>
        <row r="65">
          <cell r="B65">
            <v>-9.6010799999999996</v>
          </cell>
          <cell r="H65">
            <v>3.4824304783376364E-2</v>
          </cell>
        </row>
        <row r="66">
          <cell r="B66">
            <v>-9.5168599999999994</v>
          </cell>
          <cell r="H66">
            <v>3.6169623069670698E-2</v>
          </cell>
        </row>
        <row r="67">
          <cell r="B67">
            <v>-9.432640000000001</v>
          </cell>
          <cell r="H67">
            <v>3.7559458998179272E-2</v>
          </cell>
        </row>
        <row r="68">
          <cell r="B68">
            <v>-9.3484200000000008</v>
          </cell>
          <cell r="H68">
            <v>3.8994858156877837E-2</v>
          </cell>
        </row>
        <row r="69">
          <cell r="B69">
            <v>-9.2642000000000007</v>
          </cell>
          <cell r="H69">
            <v>4.0476866433134216E-2</v>
          </cell>
        </row>
        <row r="70">
          <cell r="B70">
            <v>-9.1799800000000005</v>
          </cell>
          <cell r="H70">
            <v>4.2006528379457085E-2</v>
          </cell>
        </row>
        <row r="71">
          <cell r="B71">
            <v>-9.0957600000000021</v>
          </cell>
          <cell r="H71">
            <v>4.358488548924476E-2</v>
          </cell>
        </row>
        <row r="72">
          <cell r="B72">
            <v>-9.0115400000000019</v>
          </cell>
          <cell r="H72">
            <v>4.5212974381553889E-2</v>
          </cell>
        </row>
        <row r="73">
          <cell r="B73">
            <v>-8.9273200000000017</v>
          </cell>
          <cell r="H73">
            <v>4.6891824894130227E-2</v>
          </cell>
        </row>
        <row r="74">
          <cell r="B74">
            <v>-8.8431000000000015</v>
          </cell>
          <cell r="H74">
            <v>4.8622458084184639E-2</v>
          </cell>
        </row>
        <row r="75">
          <cell r="B75">
            <v>-8.7588800000000013</v>
          </cell>
          <cell r="H75">
            <v>5.0405884136655976E-2</v>
          </cell>
        </row>
        <row r="76">
          <cell r="B76">
            <v>-8.6746600000000011</v>
          </cell>
        </row>
        <row r="77">
          <cell r="B77">
            <v>-8.590440000000001</v>
          </cell>
        </row>
        <row r="78">
          <cell r="B78">
            <v>-8.5062200000000008</v>
          </cell>
        </row>
        <row r="79">
          <cell r="B79">
            <v>-8.4220000000000006</v>
          </cell>
        </row>
        <row r="80">
          <cell r="B80">
            <v>-8.3377800000000004</v>
          </cell>
        </row>
        <row r="81">
          <cell r="B81">
            <v>-8.2535600000000002</v>
          </cell>
        </row>
        <row r="82">
          <cell r="B82">
            <v>-8.16934</v>
          </cell>
        </row>
        <row r="83">
          <cell r="B83">
            <v>-8.0851199999999999</v>
          </cell>
        </row>
        <row r="84">
          <cell r="B84">
            <v>-8.0008999999999997</v>
          </cell>
        </row>
        <row r="85">
          <cell r="B85">
            <v>-7.9166800000000004</v>
          </cell>
        </row>
        <row r="86">
          <cell r="B86">
            <v>-7.8324600000000011</v>
          </cell>
        </row>
        <row r="87">
          <cell r="B87">
            <v>-7.7482400000000009</v>
          </cell>
        </row>
        <row r="88">
          <cell r="B88">
            <v>-7.6640200000000007</v>
          </cell>
        </row>
        <row r="89">
          <cell r="B89">
            <v>-7.5798000000000005</v>
          </cell>
        </row>
        <row r="90">
          <cell r="B90">
            <v>-7.4955800000000004</v>
          </cell>
        </row>
        <row r="91">
          <cell r="B91">
            <v>-7.4113600000000002</v>
          </cell>
        </row>
        <row r="92">
          <cell r="B92">
            <v>-7.3271400000000009</v>
          </cell>
        </row>
        <row r="93">
          <cell r="B93">
            <v>-7.2429200000000007</v>
          </cell>
        </row>
        <row r="94">
          <cell r="B94">
            <v>-7.1587000000000005</v>
          </cell>
        </row>
        <row r="95">
          <cell r="B95">
            <v>-7.0744800000000003</v>
          </cell>
        </row>
        <row r="96">
          <cell r="B96">
            <v>-6.9902600000000001</v>
          </cell>
        </row>
        <row r="97">
          <cell r="B97">
            <v>-6.90604</v>
          </cell>
        </row>
        <row r="98">
          <cell r="B98">
            <v>-6.8218200000000007</v>
          </cell>
        </row>
        <row r="99">
          <cell r="B99">
            <v>-6.7376000000000005</v>
          </cell>
        </row>
        <row r="100">
          <cell r="B100">
            <v>-6.6533800000000012</v>
          </cell>
        </row>
        <row r="101">
          <cell r="B101">
            <v>-6.569160000000001</v>
          </cell>
        </row>
        <row r="102">
          <cell r="B102">
            <v>-6.4849400000000008</v>
          </cell>
        </row>
        <row r="103">
          <cell r="B103">
            <v>-6.4007200000000006</v>
          </cell>
        </row>
        <row r="104">
          <cell r="B104">
            <v>-6.3165000000000004</v>
          </cell>
        </row>
        <row r="105">
          <cell r="B105">
            <v>-6.2322800000000003</v>
          </cell>
        </row>
        <row r="106">
          <cell r="B106">
            <v>-6.1480600000000001</v>
          </cell>
        </row>
        <row r="107">
          <cell r="B107">
            <v>-6.0638399999999999</v>
          </cell>
        </row>
        <row r="108">
          <cell r="B108">
            <v>-5.9796199999999997</v>
          </cell>
        </row>
        <row r="109">
          <cell r="B109">
            <v>-5.8954000000000004</v>
          </cell>
        </row>
        <row r="110">
          <cell r="B110">
            <v>-5.8111800000000002</v>
          </cell>
        </row>
        <row r="111">
          <cell r="B111">
            <v>-5.7269600000000009</v>
          </cell>
        </row>
        <row r="112">
          <cell r="B112">
            <v>-5.6427400000000008</v>
          </cell>
        </row>
        <row r="113">
          <cell r="B113">
            <v>-5.5585200000000006</v>
          </cell>
        </row>
        <row r="114">
          <cell r="B114">
            <v>-5.4743000000000004</v>
          </cell>
        </row>
        <row r="115">
          <cell r="B115">
            <v>-5.3900800000000002</v>
          </cell>
        </row>
        <row r="116">
          <cell r="B116">
            <v>-5.30586</v>
          </cell>
        </row>
        <row r="117">
          <cell r="B117">
            <v>-5.2216400000000007</v>
          </cell>
        </row>
        <row r="118">
          <cell r="B118">
            <v>-5.1374200000000005</v>
          </cell>
        </row>
        <row r="119">
          <cell r="B119">
            <v>-5.0532000000000004</v>
          </cell>
        </row>
        <row r="120">
          <cell r="B120">
            <v>-4.9689800000000002</v>
          </cell>
        </row>
        <row r="121">
          <cell r="B121">
            <v>-4.88476</v>
          </cell>
        </row>
        <row r="122">
          <cell r="B122">
            <v>-4.8005399999999998</v>
          </cell>
        </row>
        <row r="123">
          <cell r="B123">
            <v>-4.7163200000000005</v>
          </cell>
        </row>
        <row r="124">
          <cell r="B124">
            <v>-4.6321000000000003</v>
          </cell>
        </row>
        <row r="125">
          <cell r="B125">
            <v>-4.547880000000001</v>
          </cell>
        </row>
        <row r="126">
          <cell r="B126">
            <v>-4.4636600000000008</v>
          </cell>
        </row>
        <row r="127">
          <cell r="B127">
            <v>-4.3794400000000007</v>
          </cell>
        </row>
        <row r="128">
          <cell r="B128">
            <v>-4.2952200000000005</v>
          </cell>
        </row>
        <row r="129">
          <cell r="B129">
            <v>-4.2110000000000003</v>
          </cell>
        </row>
        <row r="130">
          <cell r="B130">
            <v>-4.1267800000000001</v>
          </cell>
        </row>
        <row r="131">
          <cell r="B131">
            <v>-4.0425599999999999</v>
          </cell>
        </row>
        <row r="132">
          <cell r="B132">
            <v>-3.9583400000000002</v>
          </cell>
        </row>
        <row r="133">
          <cell r="B133">
            <v>-3.8741200000000005</v>
          </cell>
        </row>
        <row r="134">
          <cell r="B134">
            <v>-3.7899000000000003</v>
          </cell>
        </row>
        <row r="135">
          <cell r="B135">
            <v>-3.7056800000000001</v>
          </cell>
        </row>
        <row r="136">
          <cell r="B136">
            <v>-3.6214600000000003</v>
          </cell>
        </row>
        <row r="137">
          <cell r="B137">
            <v>-3.5372400000000002</v>
          </cell>
        </row>
        <row r="138">
          <cell r="B138">
            <v>-3.45302</v>
          </cell>
        </row>
        <row r="139">
          <cell r="B139">
            <v>-3.3688000000000002</v>
          </cell>
        </row>
        <row r="140">
          <cell r="B140">
            <v>-3.2845800000000005</v>
          </cell>
        </row>
        <row r="141">
          <cell r="B141">
            <v>-3.2003600000000003</v>
          </cell>
        </row>
        <row r="142">
          <cell r="B142">
            <v>-3.1161400000000001</v>
          </cell>
        </row>
        <row r="143">
          <cell r="B143">
            <v>-3.0319199999999999</v>
          </cell>
        </row>
        <row r="144">
          <cell r="B144">
            <v>-2.9477000000000002</v>
          </cell>
        </row>
        <row r="145">
          <cell r="B145">
            <v>-2.8634800000000005</v>
          </cell>
        </row>
        <row r="146">
          <cell r="B146">
            <v>-2.7792600000000003</v>
          </cell>
        </row>
        <row r="147">
          <cell r="B147">
            <v>-2.6950400000000001</v>
          </cell>
        </row>
        <row r="148">
          <cell r="B148">
            <v>-2.6108200000000004</v>
          </cell>
        </row>
        <row r="149">
          <cell r="B149">
            <v>-2.5266000000000002</v>
          </cell>
        </row>
        <row r="150">
          <cell r="B150">
            <v>-2.44238</v>
          </cell>
        </row>
        <row r="151">
          <cell r="B151">
            <v>-2.3581600000000003</v>
          </cell>
        </row>
        <row r="152">
          <cell r="B152">
            <v>-2.2739400000000005</v>
          </cell>
        </row>
        <row r="153">
          <cell r="B153">
            <v>-2.1897200000000003</v>
          </cell>
        </row>
        <row r="154">
          <cell r="B154">
            <v>-2.1055000000000001</v>
          </cell>
        </row>
        <row r="155">
          <cell r="B155">
            <v>-2.02128</v>
          </cell>
        </row>
        <row r="156">
          <cell r="B156">
            <v>-1.9370600000000002</v>
          </cell>
        </row>
        <row r="157">
          <cell r="B157">
            <v>-1.85284</v>
          </cell>
        </row>
        <row r="158">
          <cell r="B158">
            <v>-1.7686200000000001</v>
          </cell>
        </row>
        <row r="159">
          <cell r="B159">
            <v>-1.6844000000000001</v>
          </cell>
        </row>
        <row r="160">
          <cell r="B160">
            <v>-1.6001800000000002</v>
          </cell>
        </row>
        <row r="161">
          <cell r="B161">
            <v>-1.51596</v>
          </cell>
        </row>
        <row r="162">
          <cell r="B162">
            <v>-1.4317400000000002</v>
          </cell>
        </row>
        <row r="163">
          <cell r="B163">
            <v>-1.3475200000000001</v>
          </cell>
        </row>
        <row r="164">
          <cell r="B164">
            <v>-1.2633000000000001</v>
          </cell>
        </row>
        <row r="165">
          <cell r="B165">
            <v>-1.1790800000000001</v>
          </cell>
        </row>
        <row r="166">
          <cell r="B166">
            <v>-1.0948600000000002</v>
          </cell>
        </row>
        <row r="167">
          <cell r="B167">
            <v>-1.01064</v>
          </cell>
        </row>
        <row r="168">
          <cell r="B168">
            <v>-0.92642000000000002</v>
          </cell>
        </row>
        <row r="169">
          <cell r="B169">
            <v>-0.84220000000000006</v>
          </cell>
        </row>
        <row r="170">
          <cell r="B170">
            <v>-0.75797999999999999</v>
          </cell>
        </row>
        <row r="171">
          <cell r="B171">
            <v>-0.67376000000000003</v>
          </cell>
        </row>
        <row r="172">
          <cell r="B172">
            <v>-0.58954000000000006</v>
          </cell>
        </row>
        <row r="173">
          <cell r="B173">
            <v>-0.50531999999999999</v>
          </cell>
        </row>
        <row r="174">
          <cell r="B174">
            <v>-0.42110000000000003</v>
          </cell>
        </row>
        <row r="175">
          <cell r="B175">
            <v>-0.33688000000000046</v>
          </cell>
        </row>
        <row r="176">
          <cell r="B176">
            <v>-0.25266000000000044</v>
          </cell>
        </row>
        <row r="177">
          <cell r="B177">
            <v>-0.16844000000000001</v>
          </cell>
        </row>
        <row r="178">
          <cell r="B178">
            <v>-8.4220000000000003E-2</v>
          </cell>
        </row>
        <row r="179">
          <cell r="B179">
            <v>0</v>
          </cell>
        </row>
        <row r="180">
          <cell r="B180">
            <v>8.4220000000000003E-2</v>
          </cell>
        </row>
        <row r="181">
          <cell r="B181">
            <v>0.16844000000000001</v>
          </cell>
        </row>
        <row r="182">
          <cell r="B182">
            <v>0.25266000000000044</v>
          </cell>
        </row>
        <row r="183">
          <cell r="B183">
            <v>0.33688000000000046</v>
          </cell>
        </row>
        <row r="184">
          <cell r="B184">
            <v>0.42110000000000003</v>
          </cell>
        </row>
        <row r="185">
          <cell r="B185">
            <v>0.50531999999999999</v>
          </cell>
        </row>
        <row r="186">
          <cell r="B186">
            <v>0.58954000000000006</v>
          </cell>
        </row>
        <row r="187">
          <cell r="B187">
            <v>0.67376000000000003</v>
          </cell>
        </row>
        <row r="188">
          <cell r="B188">
            <v>0.75797999999999999</v>
          </cell>
        </row>
        <row r="189">
          <cell r="B189">
            <v>0.84220000000000006</v>
          </cell>
        </row>
        <row r="190">
          <cell r="B190">
            <v>0.92642000000000002</v>
          </cell>
        </row>
        <row r="191">
          <cell r="B191">
            <v>1.01064</v>
          </cell>
        </row>
        <row r="192">
          <cell r="B192">
            <v>1.0948600000000002</v>
          </cell>
        </row>
        <row r="193">
          <cell r="B193">
            <v>1.1790800000000001</v>
          </cell>
        </row>
        <row r="194">
          <cell r="B194">
            <v>1.2633000000000001</v>
          </cell>
        </row>
        <row r="195">
          <cell r="B195">
            <v>1.3475200000000001</v>
          </cell>
        </row>
        <row r="196">
          <cell r="B196">
            <v>1.4317400000000002</v>
          </cell>
        </row>
        <row r="197">
          <cell r="B197">
            <v>1.51596</v>
          </cell>
        </row>
        <row r="198">
          <cell r="B198">
            <v>1.6001800000000002</v>
          </cell>
        </row>
        <row r="199">
          <cell r="B199">
            <v>1.6844000000000001</v>
          </cell>
        </row>
        <row r="200">
          <cell r="B200">
            <v>1.7686200000000001</v>
          </cell>
        </row>
        <row r="201">
          <cell r="B201">
            <v>1.85284</v>
          </cell>
        </row>
        <row r="202">
          <cell r="B202">
            <v>1.9370600000000002</v>
          </cell>
        </row>
        <row r="203">
          <cell r="B203">
            <v>2.02128</v>
          </cell>
        </row>
        <row r="204">
          <cell r="B204">
            <v>2.1055000000000001</v>
          </cell>
        </row>
        <row r="205">
          <cell r="B205">
            <v>2.1897200000000003</v>
          </cell>
        </row>
        <row r="206">
          <cell r="B206">
            <v>2.2739400000000005</v>
          </cell>
        </row>
        <row r="207">
          <cell r="B207">
            <v>2.3581600000000003</v>
          </cell>
        </row>
        <row r="208">
          <cell r="B208">
            <v>2.44238</v>
          </cell>
        </row>
        <row r="209">
          <cell r="B209">
            <v>2.5266000000000002</v>
          </cell>
        </row>
        <row r="210">
          <cell r="B210">
            <v>2.6108200000000004</v>
          </cell>
        </row>
        <row r="211">
          <cell r="B211">
            <v>2.6950400000000001</v>
          </cell>
        </row>
        <row r="212">
          <cell r="B212">
            <v>2.7792600000000003</v>
          </cell>
        </row>
        <row r="213">
          <cell r="B213">
            <v>2.8634800000000005</v>
          </cell>
        </row>
        <row r="214">
          <cell r="B214">
            <v>2.9477000000000002</v>
          </cell>
        </row>
        <row r="215">
          <cell r="B215">
            <v>3.0319199999999999</v>
          </cell>
        </row>
        <row r="216">
          <cell r="B216">
            <v>3.1161400000000001</v>
          </cell>
        </row>
        <row r="217">
          <cell r="B217">
            <v>3.2003600000000003</v>
          </cell>
        </row>
        <row r="218">
          <cell r="B218">
            <v>3.2845800000000005</v>
          </cell>
        </row>
        <row r="219">
          <cell r="B219">
            <v>3.3688000000000002</v>
          </cell>
        </row>
        <row r="220">
          <cell r="B220">
            <v>3.45302</v>
          </cell>
        </row>
        <row r="221">
          <cell r="B221">
            <v>3.5372400000000002</v>
          </cell>
        </row>
        <row r="222">
          <cell r="B222">
            <v>3.6214600000000003</v>
          </cell>
        </row>
        <row r="223">
          <cell r="B223">
            <v>3.7056800000000001</v>
          </cell>
        </row>
        <row r="224">
          <cell r="B224">
            <v>3.7899000000000003</v>
          </cell>
        </row>
        <row r="225">
          <cell r="B225">
            <v>3.8741200000000005</v>
          </cell>
        </row>
        <row r="226">
          <cell r="B226">
            <v>3.9583400000000002</v>
          </cell>
        </row>
        <row r="227">
          <cell r="B227">
            <v>4.0425599999999999</v>
          </cell>
        </row>
        <row r="228">
          <cell r="B228">
            <v>4.1267800000000001</v>
          </cell>
        </row>
        <row r="229">
          <cell r="B229">
            <v>4.2110000000000003</v>
          </cell>
        </row>
        <row r="230">
          <cell r="B230">
            <v>4.2952200000000005</v>
          </cell>
        </row>
        <row r="231">
          <cell r="B231">
            <v>4.3794400000000007</v>
          </cell>
        </row>
        <row r="232">
          <cell r="B232">
            <v>4.4636600000000008</v>
          </cell>
        </row>
        <row r="233">
          <cell r="B233">
            <v>4.547880000000001</v>
          </cell>
        </row>
        <row r="234">
          <cell r="B234">
            <v>4.6321000000000003</v>
          </cell>
        </row>
        <row r="235">
          <cell r="B235">
            <v>4.7163200000000005</v>
          </cell>
        </row>
        <row r="236">
          <cell r="B236">
            <v>4.8005399999999998</v>
          </cell>
        </row>
        <row r="237">
          <cell r="B237">
            <v>4.88476</v>
          </cell>
        </row>
        <row r="238">
          <cell r="B238">
            <v>4.9689800000000002</v>
          </cell>
        </row>
        <row r="239">
          <cell r="B239">
            <v>5.0532000000000004</v>
          </cell>
        </row>
        <row r="240">
          <cell r="B240">
            <v>5.1374200000000005</v>
          </cell>
        </row>
        <row r="241">
          <cell r="B241">
            <v>5.2216400000000007</v>
          </cell>
        </row>
        <row r="242">
          <cell r="B242">
            <v>5.30586</v>
          </cell>
        </row>
        <row r="243">
          <cell r="B243">
            <v>5.3900800000000002</v>
          </cell>
        </row>
        <row r="244">
          <cell r="B244">
            <v>5.4743000000000004</v>
          </cell>
        </row>
        <row r="245">
          <cell r="B245">
            <v>5.5585200000000006</v>
          </cell>
        </row>
        <row r="246">
          <cell r="B246">
            <v>5.6427400000000008</v>
          </cell>
        </row>
        <row r="247">
          <cell r="B247">
            <v>5.7269600000000009</v>
          </cell>
        </row>
        <row r="248">
          <cell r="B248">
            <v>5.8111800000000002</v>
          </cell>
        </row>
        <row r="249">
          <cell r="B249">
            <v>5.8954000000000004</v>
          </cell>
        </row>
        <row r="250">
          <cell r="B250">
            <v>5.9796199999999997</v>
          </cell>
        </row>
        <row r="251">
          <cell r="B251">
            <v>6.0638399999999999</v>
          </cell>
        </row>
        <row r="252">
          <cell r="B252">
            <v>6.1480600000000001</v>
          </cell>
        </row>
        <row r="253">
          <cell r="B253">
            <v>6.2322800000000003</v>
          </cell>
        </row>
        <row r="254">
          <cell r="B254">
            <v>6.3165000000000004</v>
          </cell>
        </row>
        <row r="255">
          <cell r="B255">
            <v>6.4007200000000006</v>
          </cell>
        </row>
        <row r="256">
          <cell r="B256">
            <v>6.4849400000000008</v>
          </cell>
        </row>
        <row r="257">
          <cell r="B257">
            <v>6.569160000000001</v>
          </cell>
        </row>
        <row r="258">
          <cell r="B258">
            <v>6.6533800000000012</v>
          </cell>
        </row>
        <row r="259">
          <cell r="B259">
            <v>6.7376000000000005</v>
          </cell>
        </row>
        <row r="260">
          <cell r="B260">
            <v>6.8218200000000007</v>
          </cell>
        </row>
        <row r="261">
          <cell r="B261">
            <v>6.90604</v>
          </cell>
        </row>
        <row r="262">
          <cell r="B262">
            <v>6.9902600000000001</v>
          </cell>
        </row>
        <row r="263">
          <cell r="B263">
            <v>7.0744800000000003</v>
          </cell>
        </row>
        <row r="264">
          <cell r="B264">
            <v>7.1587000000000005</v>
          </cell>
        </row>
        <row r="265">
          <cell r="B265">
            <v>7.2429200000000007</v>
          </cell>
        </row>
        <row r="266">
          <cell r="B266">
            <v>7.3271400000000009</v>
          </cell>
        </row>
        <row r="267">
          <cell r="B267">
            <v>7.4113600000000002</v>
          </cell>
        </row>
        <row r="268">
          <cell r="B268">
            <v>7.4955800000000004</v>
          </cell>
        </row>
        <row r="269">
          <cell r="B269">
            <v>7.5798000000000005</v>
          </cell>
        </row>
        <row r="270">
          <cell r="B270">
            <v>7.6640200000000007</v>
          </cell>
        </row>
        <row r="271">
          <cell r="B271">
            <v>7.7482400000000009</v>
          </cell>
        </row>
        <row r="272">
          <cell r="B272">
            <v>7.8324600000000011</v>
          </cell>
        </row>
        <row r="273">
          <cell r="B273">
            <v>7.9166800000000004</v>
          </cell>
        </row>
        <row r="274">
          <cell r="B274">
            <v>8.0008999999999997</v>
          </cell>
        </row>
        <row r="275">
          <cell r="B275">
            <v>8.0851199999999999</v>
          </cell>
        </row>
        <row r="276">
          <cell r="B276">
            <v>8.16934</v>
          </cell>
        </row>
        <row r="277">
          <cell r="B277">
            <v>8.2535600000000002</v>
          </cell>
        </row>
        <row r="278">
          <cell r="B278">
            <v>8.3377800000000004</v>
          </cell>
        </row>
        <row r="279">
          <cell r="B279">
            <v>8.4220000000000006</v>
          </cell>
        </row>
        <row r="280">
          <cell r="B280">
            <v>8.5062200000000008</v>
          </cell>
        </row>
        <row r="281">
          <cell r="B281">
            <v>8.590440000000001</v>
          </cell>
        </row>
        <row r="282">
          <cell r="B282">
            <v>8.6746600000000011</v>
          </cell>
        </row>
        <row r="283">
          <cell r="B283">
            <v>8.7588800000000013</v>
          </cell>
          <cell r="H283">
            <v>5.0405884136655976E-2</v>
          </cell>
        </row>
        <row r="284">
          <cell r="B284">
            <v>8.8431000000000015</v>
          </cell>
          <cell r="H284">
            <v>4.8622458084184639E-2</v>
          </cell>
        </row>
        <row r="285">
          <cell r="B285">
            <v>8.9273200000000017</v>
          </cell>
          <cell r="H285">
            <v>4.6891824894130227E-2</v>
          </cell>
        </row>
        <row r="286">
          <cell r="B286">
            <v>9.0115400000000019</v>
          </cell>
          <cell r="H286">
            <v>4.5212974381553889E-2</v>
          </cell>
        </row>
        <row r="287">
          <cell r="B287">
            <v>9.0957600000000021</v>
          </cell>
          <cell r="H287">
            <v>4.358488548924476E-2</v>
          </cell>
        </row>
        <row r="288">
          <cell r="B288">
            <v>9.1799800000000431</v>
          </cell>
          <cell r="H288">
            <v>4.2006528379456336E-2</v>
          </cell>
        </row>
        <row r="289">
          <cell r="B289">
            <v>9.2642000000000007</v>
          </cell>
          <cell r="H289">
            <v>4.0476866433134216E-2</v>
          </cell>
        </row>
        <row r="290">
          <cell r="B290">
            <v>9.3484200000000008</v>
          </cell>
          <cell r="H290">
            <v>3.8994858156877837E-2</v>
          </cell>
        </row>
        <row r="291">
          <cell r="B291">
            <v>9.432640000000001</v>
          </cell>
          <cell r="H291">
            <v>3.7559458998179272E-2</v>
          </cell>
        </row>
        <row r="292">
          <cell r="B292">
            <v>9.5168600000000421</v>
          </cell>
          <cell r="H292">
            <v>3.6169623069669997E-2</v>
          </cell>
        </row>
        <row r="293">
          <cell r="B293">
            <v>9.6010799999999996</v>
          </cell>
          <cell r="H293">
            <v>3.4824304783376364E-2</v>
          </cell>
        </row>
        <row r="294">
          <cell r="B294">
            <v>9.6852999999999998</v>
          </cell>
          <cell r="H294">
            <v>3.3522460396149908E-2</v>
          </cell>
        </row>
        <row r="295">
          <cell r="B295">
            <v>9.76952</v>
          </cell>
          <cell r="H295">
            <v>3.226304946767105E-2</v>
          </cell>
        </row>
        <row r="296">
          <cell r="B296">
            <v>9.8537400000000428</v>
          </cell>
          <cell r="H296">
            <v>3.1045036232546327E-2</v>
          </cell>
        </row>
        <row r="297">
          <cell r="B297">
            <v>9.9379600000000003</v>
          </cell>
          <cell r="H297">
            <v>2.9867390888217625E-2</v>
          </cell>
        </row>
        <row r="298">
          <cell r="B298">
            <v>10.022180000000001</v>
          </cell>
          <cell r="H298">
            <v>2.8729090800504262E-2</v>
          </cell>
        </row>
        <row r="299">
          <cell r="B299">
            <v>10.106400000000001</v>
          </cell>
          <cell r="H299">
            <v>2.7629121628762382E-2</v>
          </cell>
        </row>
        <row r="300">
          <cell r="B300">
            <v>10.190620000000044</v>
          </cell>
          <cell r="H300">
            <v>2.6566478372710742E-2</v>
          </cell>
        </row>
        <row r="301">
          <cell r="B301">
            <v>10.274840000000001</v>
          </cell>
          <cell r="H301">
            <v>2.5540166343104718E-2</v>
          </cell>
        </row>
        <row r="302">
          <cell r="B302">
            <v>10.359060000000001</v>
          </cell>
          <cell r="H302">
            <v>2.4549202058490309E-2</v>
          </cell>
        </row>
        <row r="303">
          <cell r="B303">
            <v>10.443280000000001</v>
          </cell>
          <cell r="H303">
            <v>2.359261407037181E-2</v>
          </cell>
        </row>
        <row r="304">
          <cell r="B304">
            <v>10.527500000000044</v>
          </cell>
          <cell r="H304">
            <v>2.2669443719144412E-2</v>
          </cell>
        </row>
        <row r="305">
          <cell r="B305">
            <v>10.61172</v>
          </cell>
          <cell r="H305">
            <v>2.1778745823221417E-2</v>
          </cell>
        </row>
        <row r="306">
          <cell r="B306">
            <v>10.69594</v>
          </cell>
          <cell r="H306">
            <v>2.0919589303789812E-2</v>
          </cell>
        </row>
        <row r="307">
          <cell r="B307">
            <v>10.78016</v>
          </cell>
          <cell r="H307">
            <v>2.0091057747681846E-2</v>
          </cell>
        </row>
        <row r="308">
          <cell r="B308">
            <v>10.864380000000041</v>
          </cell>
          <cell r="H308">
            <v>1.9292249910829715E-2</v>
          </cell>
        </row>
        <row r="309">
          <cell r="B309">
            <v>10.948600000000001</v>
          </cell>
          <cell r="H309">
            <v>1.8522280164803128E-2</v>
          </cell>
        </row>
        <row r="310">
          <cell r="B310">
            <v>11.032820000000001</v>
          </cell>
          <cell r="H310">
            <v>1.7780278888902237E-2</v>
          </cell>
        </row>
        <row r="311">
          <cell r="B311">
            <v>11.117040000000042</v>
          </cell>
          <cell r="H311">
            <v>1.7065392810289959E-2</v>
          </cell>
        </row>
        <row r="312">
          <cell r="B312">
            <v>11.201260000000042</v>
          </cell>
          <cell r="H312">
            <v>1.6376785294604422E-2</v>
          </cell>
        </row>
        <row r="313">
          <cell r="B313">
            <v>11.285480000000042</v>
          </cell>
          <cell r="H313">
            <v>1.5713636589480127E-2</v>
          </cell>
        </row>
        <row r="314">
          <cell r="B314">
            <v>11.369700000000002</v>
          </cell>
          <cell r="H314">
            <v>1.5075144023375718E-2</v>
          </cell>
        </row>
        <row r="315">
          <cell r="B315">
            <v>11.453920000000043</v>
          </cell>
          <cell r="H315">
            <v>1.4460522162058259E-2</v>
          </cell>
        </row>
        <row r="316">
          <cell r="B316">
            <v>11.538140000000043</v>
          </cell>
          <cell r="H316">
            <v>1.3869002925065814E-2</v>
          </cell>
        </row>
        <row r="317">
          <cell r="B317">
            <v>11.622360000000043</v>
          </cell>
          <cell r="H317">
            <v>1.329983566440503E-2</v>
          </cell>
        </row>
        <row r="318">
          <cell r="B318">
            <v>11.706580000000001</v>
          </cell>
          <cell r="H318">
            <v>1.2752287207710763E-2</v>
          </cell>
        </row>
        <row r="319">
          <cell r="B319">
            <v>11.790800000000043</v>
          </cell>
          <cell r="H319">
            <v>1.2225641868022297E-2</v>
          </cell>
        </row>
        <row r="320">
          <cell r="B320">
            <v>11.875020000000044</v>
          </cell>
          <cell r="H320">
            <v>1.1719201422289188E-2</v>
          </cell>
        </row>
        <row r="321">
          <cell r="B321">
            <v>11.959240000000044</v>
          </cell>
          <cell r="H321">
            <v>1.1232285060642855E-2</v>
          </cell>
        </row>
        <row r="322">
          <cell r="B322">
            <v>12.04346</v>
          </cell>
          <cell r="H322">
            <v>1.0764229308427875E-2</v>
          </cell>
        </row>
        <row r="323">
          <cell r="B323">
            <v>12.127680000000044</v>
          </cell>
          <cell r="H323">
            <v>1.0314387922906431E-2</v>
          </cell>
        </row>
        <row r="324">
          <cell r="B324">
            <v>12.211900000000044</v>
          </cell>
          <cell r="H324">
            <v>9.8821317664985111E-3</v>
          </cell>
        </row>
        <row r="325">
          <cell r="B325">
            <v>12.296120000000043</v>
          </cell>
          <cell r="H325">
            <v>9.4668486583395148E-3</v>
          </cell>
        </row>
        <row r="326">
          <cell r="B326">
            <v>12.38034</v>
          </cell>
          <cell r="H326">
            <v>9.067943205887068E-3</v>
          </cell>
        </row>
        <row r="327">
          <cell r="B327">
            <v>12.464560000000043</v>
          </cell>
          <cell r="H327">
            <v>8.6848366182271011E-3</v>
          </cell>
        </row>
        <row r="328">
          <cell r="B328">
            <v>12.548780000000043</v>
          </cell>
          <cell r="H328">
            <v>8.3169665026741144E-3</v>
          </cell>
        </row>
        <row r="329">
          <cell r="B329">
            <v>12.633000000000044</v>
          </cell>
          <cell r="H329">
            <v>7.9637866461804915E-3</v>
          </cell>
        </row>
        <row r="330">
          <cell r="B330">
            <v>12.717220000000042</v>
          </cell>
          <cell r="H330">
            <v>7.6247667830169862E-3</v>
          </cell>
        </row>
        <row r="331">
          <cell r="B331">
            <v>12.801440000000042</v>
          </cell>
          <cell r="H331">
            <v>7.2993923501090043E-3</v>
          </cell>
        </row>
        <row r="332">
          <cell r="B332">
            <v>12.885660000000042</v>
          </cell>
          <cell r="H332">
            <v>6.9871642313534509E-3</v>
          </cell>
        </row>
        <row r="333">
          <cell r="B333">
            <v>12.969880000000042</v>
          </cell>
          <cell r="H333">
            <v>6.687598492174365E-3</v>
          </cell>
        </row>
        <row r="334">
          <cell r="B334">
            <v>13.054100000000043</v>
          </cell>
          <cell r="H334">
            <v>6.4002261055123126E-3</v>
          </cell>
        </row>
        <row r="335">
          <cell r="B335">
            <v>13.138320000000043</v>
          </cell>
          <cell r="H335">
            <v>6.1245926703798947E-3</v>
          </cell>
        </row>
        <row r="336">
          <cell r="B336">
            <v>13.222540000000043</v>
          </cell>
          <cell r="H336">
            <v>5.8602581240545281E-3</v>
          </cell>
        </row>
        <row r="337">
          <cell r="B337">
            <v>13.306760000000043</v>
          </cell>
          <cell r="H337">
            <v>5.6067964489199557E-3</v>
          </cell>
        </row>
        <row r="338">
          <cell r="B338">
            <v>13.390980000000043</v>
          </cell>
          <cell r="H338">
            <v>5.3637953749094813E-3</v>
          </cell>
        </row>
        <row r="339">
          <cell r="B339">
            <v>13.475200000000044</v>
          </cell>
          <cell r="H339">
            <v>5.1308560784475059E-3</v>
          </cell>
        </row>
        <row r="340">
          <cell r="B340">
            <v>13.559420000000044</v>
          </cell>
          <cell r="H340">
            <v>4.9075928787305689E-3</v>
          </cell>
        </row>
        <row r="341">
          <cell r="B341">
            <v>13.643640000000042</v>
          </cell>
          <cell r="H341">
            <v>4.6936329321359506E-3</v>
          </cell>
        </row>
        <row r="342">
          <cell r="B342">
            <v>13.727860000000042</v>
          </cell>
          <cell r="H342">
            <v>4.4886159254941887E-3</v>
          </cell>
        </row>
        <row r="343">
          <cell r="B343">
            <v>13.812080000000043</v>
          </cell>
          <cell r="H343">
            <v>4.2921937689121472E-3</v>
          </cell>
        </row>
        <row r="344">
          <cell r="B344">
            <v>13.896300000000043</v>
          </cell>
          <cell r="H344">
            <v>4.1040302887849957E-3</v>
          </cell>
        </row>
        <row r="345">
          <cell r="B345">
            <v>13.980520000000043</v>
          </cell>
          <cell r="H345">
            <v>3.9238009215896439E-3</v>
          </cell>
        </row>
        <row r="346">
          <cell r="B346">
            <v>14.064740000000043</v>
          </cell>
          <cell r="H346">
            <v>3.751192409007341E-3</v>
          </cell>
        </row>
        <row r="347">
          <cell r="B347">
            <v>14.148960000000043</v>
          </cell>
          <cell r="H347">
            <v>3.5859024948810994E-3</v>
          </cell>
        </row>
        <row r="348">
          <cell r="B348">
            <v>14.233180000000043</v>
          </cell>
          <cell r="H348">
            <v>3.427639624472293E-3</v>
          </cell>
        </row>
        <row r="349">
          <cell r="B349">
            <v>14.317400000000044</v>
          </cell>
          <cell r="H349">
            <v>3.2761226464424731E-3</v>
          </cell>
        </row>
        <row r="350">
          <cell r="B350">
            <v>14.401620000000044</v>
          </cell>
          <cell r="H350">
            <v>3.1310805179486879E-3</v>
          </cell>
        </row>
        <row r="351">
          <cell r="B351">
            <v>14.485840000000044</v>
          </cell>
          <cell r="H351">
            <v>2.9922520132058192E-3</v>
          </cell>
        </row>
        <row r="352">
          <cell r="B352">
            <v>14.570060000000044</v>
          </cell>
          <cell r="H352">
            <v>2.8593854358352029E-3</v>
          </cell>
        </row>
        <row r="353">
          <cell r="B353">
            <v>14.654280000000044</v>
          </cell>
          <cell r="H353">
            <v>2.7322383352873895E-3</v>
          </cell>
        </row>
        <row r="354">
          <cell r="B354">
            <v>14.738500000000045</v>
          </cell>
          <cell r="H354">
            <v>2.6105772275962871E-3</v>
          </cell>
        </row>
        <row r="355">
          <cell r="B355">
            <v>14.822720000000043</v>
          </cell>
          <cell r="H355">
            <v>2.4941773206933323E-3</v>
          </cell>
        </row>
        <row r="356">
          <cell r="B356">
            <v>14.906940000000043</v>
          </cell>
          <cell r="H356">
            <v>2.3828222444834363E-3</v>
          </cell>
        </row>
        <row r="357">
          <cell r="B357">
            <v>14.991160000000042</v>
          </cell>
          <cell r="H357">
            <v>2.2763037858587807E-3</v>
          </cell>
        </row>
        <row r="358">
          <cell r="B358">
            <v>15.075380000000042</v>
          </cell>
          <cell r="H358">
            <v>2.1744216288024226E-3</v>
          </cell>
        </row>
        <row r="359">
          <cell r="B359">
            <v>15.159600000000042</v>
          </cell>
          <cell r="H359">
            <v>2.0769830997114636E-3</v>
          </cell>
        </row>
        <row r="360">
          <cell r="B360">
            <v>15.243820000000042</v>
          </cell>
          <cell r="H360">
            <v>1.9838029180478563E-3</v>
          </cell>
        </row>
        <row r="361">
          <cell r="B361">
            <v>15.328040000000042</v>
          </cell>
          <cell r="H361">
            <v>1.8947029524055939E-3</v>
          </cell>
        </row>
        <row r="362">
          <cell r="B362">
            <v>15.412260000000042</v>
          </cell>
          <cell r="H362">
            <v>1.8095119820641051E-3</v>
          </cell>
        </row>
        <row r="363">
          <cell r="B363">
            <v>15.496480000000043</v>
          </cell>
          <cell r="H363">
            <v>1.7280654640807085E-3</v>
          </cell>
        </row>
        <row r="364">
          <cell r="B364">
            <v>15.580700000000043</v>
          </cell>
          <cell r="H364">
            <v>1.6502053059587458E-3</v>
          </cell>
        </row>
        <row r="365">
          <cell r="B365">
            <v>15.664920000000043</v>
          </cell>
          <cell r="H365">
            <v>1.5757796439132142E-3</v>
          </cell>
        </row>
        <row r="366">
          <cell r="B366">
            <v>15.749140000000043</v>
          </cell>
          <cell r="H366">
            <v>1.5046426267417816E-3</v>
          </cell>
        </row>
        <row r="367">
          <cell r="B367">
            <v>15.833360000000043</v>
          </cell>
          <cell r="H367">
            <v>1.4366542052965251E-3</v>
          </cell>
        </row>
        <row r="368">
          <cell r="B368">
            <v>15.917580000000044</v>
          </cell>
          <cell r="H368">
            <v>1.3716799275397601E-3</v>
          </cell>
        </row>
        <row r="369">
          <cell r="B369">
            <v>16.001800000000042</v>
          </cell>
          <cell r="H369">
            <v>1.3095907391567465E-3</v>
          </cell>
        </row>
        <row r="370">
          <cell r="B370">
            <v>16.086020000000044</v>
          </cell>
          <cell r="H370">
            <v>1.2502627896880713E-3</v>
          </cell>
        </row>
        <row r="371">
          <cell r="B371">
            <v>16.170240000000042</v>
          </cell>
          <cell r="H371">
            <v>1.1935772441355075E-3</v>
          </cell>
        </row>
        <row r="372">
          <cell r="B372">
            <v>16.254460000000044</v>
          </cell>
          <cell r="H372">
            <v>1.1394200999870505E-3</v>
          </cell>
        </row>
        <row r="373">
          <cell r="B373">
            <v>16.338680000000043</v>
          </cell>
          <cell r="H373">
            <v>1.08768200959933E-3</v>
          </cell>
        </row>
        <row r="374">
          <cell r="B374">
            <v>16.422900000000045</v>
          </cell>
          <cell r="H374">
            <v>1.0382581078689772E-3</v>
          </cell>
        </row>
        <row r="375">
          <cell r="B375">
            <v>16.507120000000043</v>
          </cell>
          <cell r="H375">
            <v>9.9104784511853884E-4</v>
          </cell>
        </row>
        <row r="376">
          <cell r="B376">
            <v>16.591340000000045</v>
          </cell>
          <cell r="H376">
            <v>9.4595482511720865E-4</v>
          </cell>
        </row>
        <row r="377">
          <cell r="B377">
            <v>16.675560000000043</v>
          </cell>
          <cell r="H377">
            <v>9.0288664815193402E-4</v>
          </cell>
        </row>
        <row r="378">
          <cell r="B378">
            <v>16.759780000000045</v>
          </cell>
          <cell r="H378">
            <v>8.6175475906031542E-4</v>
          </cell>
        </row>
        <row r="379">
          <cell r="B379">
            <v>16.844000000000044</v>
          </cell>
          <cell r="H379">
            <v>8.2247430013312041E-4</v>
          </cell>
        </row>
        <row r="380">
          <cell r="B380">
            <v>16.928220000000046</v>
          </cell>
          <cell r="H380">
            <v>7.8496396879120661E-4</v>
          </cell>
        </row>
        <row r="381">
          <cell r="B381">
            <v>17.012440000000044</v>
          </cell>
          <cell r="H381">
            <v>7.4914587993893367E-4</v>
          </cell>
        </row>
        <row r="382">
          <cell r="B382">
            <v>17.096660000000046</v>
          </cell>
          <cell r="H382">
            <v>7.1494543289407294E-4</v>
          </cell>
        </row>
        <row r="383">
          <cell r="B383">
            <v>17.180880000000041</v>
          </cell>
          <cell r="H383">
            <v>6.8229118279239669E-4</v>
          </cell>
        </row>
        <row r="384">
          <cell r="B384">
            <v>17.265100000000043</v>
          </cell>
          <cell r="H384">
            <v>6.5111471636378291E-4</v>
          </cell>
        </row>
        <row r="385">
          <cell r="B385">
            <v>17.349320000000041</v>
          </cell>
          <cell r="H385">
            <v>6.213505319756634E-4</v>
          </cell>
        </row>
        <row r="386">
          <cell r="B386">
            <v>17.433540000000043</v>
          </cell>
          <cell r="H386">
            <v>5.929359238388682E-4</v>
          </cell>
        </row>
        <row r="387">
          <cell r="B387">
            <v>17.517760000000042</v>
          </cell>
          <cell r="H387">
            <v>5.6581087027064302E-4</v>
          </cell>
        </row>
        <row r="388">
          <cell r="B388">
            <v>17.601980000000044</v>
          </cell>
          <cell r="H388">
            <v>5.3991792590937435E-4</v>
          </cell>
        </row>
        <row r="389">
          <cell r="B389">
            <v>17.686200000000042</v>
          </cell>
          <cell r="H389">
            <v>5.1520211777580471E-4</v>
          </cell>
        </row>
        <row r="390">
          <cell r="B390">
            <v>17.770420000000044</v>
          </cell>
          <cell r="H390">
            <v>4.9161084507578167E-4</v>
          </cell>
        </row>
        <row r="391">
          <cell r="B391">
            <v>17.854640000000003</v>
          </cell>
          <cell r="H391">
            <v>4.6909378264031222E-4</v>
          </cell>
        </row>
        <row r="392">
          <cell r="B392">
            <v>17.938859999999959</v>
          </cell>
          <cell r="H392">
            <v>4.4760278789924564E-4</v>
          </cell>
        </row>
        <row r="393">
          <cell r="B393">
            <v>18.023079999999915</v>
          </cell>
          <cell r="H393">
            <v>4.2709181128617815E-4</v>
          </cell>
        </row>
        <row r="394">
          <cell r="B394">
            <v>18.107299999999874</v>
          </cell>
          <cell r="H394">
            <v>4.0751680997295548E-4</v>
          </cell>
        </row>
        <row r="395">
          <cell r="B395">
            <v>18.191519999999834</v>
          </cell>
          <cell r="H395">
            <v>3.8883566483362411E-4</v>
          </cell>
        </row>
        <row r="396">
          <cell r="B396">
            <v>18.275739999999793</v>
          </cell>
          <cell r="H396">
            <v>3.7100810053897773E-4</v>
          </cell>
        </row>
        <row r="397">
          <cell r="B397">
            <v>18.359959999999749</v>
          </cell>
          <cell r="H397">
            <v>3.5399560868433873E-4</v>
          </cell>
        </row>
        <row r="398">
          <cell r="B398">
            <v>18.444179999999704</v>
          </cell>
          <cell r="H398">
            <v>3.3776137385484011E-4</v>
          </cell>
        </row>
        <row r="399">
          <cell r="B399">
            <v>18.528399999999667</v>
          </cell>
          <cell r="H399">
            <v>3.2227020253411837E-4</v>
          </cell>
        </row>
        <row r="400">
          <cell r="B400">
            <v>18.612619999999623</v>
          </cell>
          <cell r="H400">
            <v>3.074884547640911E-4</v>
          </cell>
        </row>
        <row r="401">
          <cell r="B401">
            <v>18.696839999999579</v>
          </cell>
          <cell r="H401">
            <v>2.9338397846534058E-4</v>
          </cell>
        </row>
        <row r="402">
          <cell r="B402">
            <v>18.781059999999538</v>
          </cell>
          <cell r="H402">
            <v>2.7992604632944842E-4</v>
          </cell>
        </row>
        <row r="403">
          <cell r="B403">
            <v>18.865279999999494</v>
          </cell>
          <cell r="H403">
            <v>2.6708529519659495E-4</v>
          </cell>
        </row>
        <row r="404">
          <cell r="B404">
            <v>18.949499999999457</v>
          </cell>
          <cell r="H404">
            <v>2.5483366783366379E-4</v>
          </cell>
        </row>
        <row r="405">
          <cell r="B405">
            <v>19.033719999999413</v>
          </cell>
          <cell r="H405">
            <v>2.4314435703008303E-4</v>
          </cell>
        </row>
        <row r="406">
          <cell r="B406">
            <v>19.117939999999368</v>
          </cell>
          <cell r="H406">
            <v>2.319917519306425E-4</v>
          </cell>
        </row>
        <row r="407">
          <cell r="B407">
            <v>19.202159999999328</v>
          </cell>
          <cell r="H407">
            <v>2.2135138652655618E-4</v>
          </cell>
        </row>
        <row r="408">
          <cell r="B408">
            <v>19.286379999999287</v>
          </cell>
          <cell r="H408">
            <v>2.1119989022803796E-4</v>
          </cell>
        </row>
        <row r="409">
          <cell r="B409">
            <v>19.370599999999243</v>
          </cell>
          <cell r="H409">
            <v>2.0151494044373157E-4</v>
          </cell>
        </row>
        <row r="410">
          <cell r="B410">
            <v>19.454819999999202</v>
          </cell>
          <cell r="H410">
            <v>1.9227521709432231E-4</v>
          </cell>
        </row>
        <row r="411">
          <cell r="B411">
            <v>19.539039999999158</v>
          </cell>
          <cell r="H411">
            <v>1.8346035898971161E-4</v>
          </cell>
        </row>
        <row r="412">
          <cell r="B412">
            <v>19.623259999999117</v>
          </cell>
          <cell r="H412">
            <v>1.7505092200112145E-4</v>
          </cell>
        </row>
        <row r="413">
          <cell r="B413">
            <v>19.707479999999077</v>
          </cell>
          <cell r="H413">
            <v>1.6702833896150218E-4</v>
          </cell>
        </row>
        <row r="414">
          <cell r="B414">
            <v>19.791699999999032</v>
          </cell>
          <cell r="H414">
            <v>1.5937488122958591E-4</v>
          </cell>
        </row>
        <row r="415">
          <cell r="B415">
            <v>19.875919999998992</v>
          </cell>
          <cell r="H415">
            <v>1.520736218548764E-4</v>
          </cell>
        </row>
        <row r="416">
          <cell r="B416">
            <v>19.960139999998948</v>
          </cell>
          <cell r="H416">
            <v>1.4510840028279852E-4</v>
          </cell>
        </row>
        <row r="417">
          <cell r="B417">
            <v>20.044359999998907</v>
          </cell>
          <cell r="H417">
            <v>1.3846378854112334E-4</v>
          </cell>
        </row>
        <row r="418">
          <cell r="B418">
            <v>20.128579999998866</v>
          </cell>
          <cell r="H418">
            <v>1.3212505885065558E-4</v>
          </cell>
        </row>
        <row r="419">
          <cell r="B419">
            <v>20.212799999998783</v>
          </cell>
          <cell r="H419">
            <v>1.2607815260500625E-4</v>
          </cell>
        </row>
        <row r="420">
          <cell r="B420">
            <v>20.297019999998739</v>
          </cell>
          <cell r="H420">
            <v>1.2030965066606156E-4</v>
          </cell>
        </row>
        <row r="421">
          <cell r="B421">
            <v>20.381239999998694</v>
          </cell>
          <cell r="H421">
            <v>1.1480674492358275E-4</v>
          </cell>
        </row>
        <row r="422">
          <cell r="B422">
            <v>20.465459999998654</v>
          </cell>
          <cell r="H422">
            <v>1.0955721106899969E-4</v>
          </cell>
        </row>
        <row r="423">
          <cell r="B423">
            <v>20.549679999998613</v>
          </cell>
          <cell r="H423">
            <v>1.0454938253526305E-4</v>
          </cell>
        </row>
        <row r="424">
          <cell r="B424">
            <v>20.633899999998569</v>
          </cell>
          <cell r="H424">
            <v>9.9772125556210183E-5</v>
          </cell>
        </row>
        <row r="425">
          <cell r="B425">
            <v>20.718119999998528</v>
          </cell>
          <cell r="H425">
            <v>9.5214815300536434E-5</v>
          </cell>
        </row>
        <row r="426">
          <cell r="B426">
            <v>20.802339999998484</v>
          </cell>
          <cell r="H426">
            <v>9.0867313037044903E-5</v>
          </cell>
        </row>
        <row r="427">
          <cell r="B427">
            <v>20.886559999998443</v>
          </cell>
          <cell r="H427">
            <v>8.6719944289374837E-5</v>
          </cell>
        </row>
        <row r="428">
          <cell r="B428">
            <v>20.970779999998403</v>
          </cell>
          <cell r="H428">
            <v>8.2763477939921777E-5</v>
          </cell>
        </row>
        <row r="429">
          <cell r="B429">
            <v>21.054999999998358</v>
          </cell>
          <cell r="H429">
            <v>7.8989106244107139E-5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Chart2"/>
      <sheetName val="Chart3"/>
      <sheetName val="Directional z test"/>
      <sheetName val="Chart4"/>
      <sheetName val="Nondirectional z test"/>
      <sheetName val="Data for Chart1 and Chart2"/>
      <sheetName val="Data for Chart3"/>
      <sheetName val="Data for Chart4"/>
      <sheetName val="Fig. 8.6"/>
      <sheetName val="Fig 8.7"/>
      <sheetName val="Fig 8.8"/>
      <sheetName val="Fig 8.9"/>
      <sheetName val="Fig 8.10"/>
      <sheetName val="Fig 8.11"/>
    </sheetNames>
    <sheetDataSet>
      <sheetData sheetId="0" refreshError="1"/>
      <sheetData sheetId="1" refreshError="1"/>
      <sheetData sheetId="2" refreshError="1"/>
      <sheetData sheetId="3">
        <row r="11">
          <cell r="D11">
            <v>1.9987500000000011</v>
          </cell>
        </row>
        <row r="14">
          <cell r="D14">
            <v>1.6448536269514715</v>
          </cell>
        </row>
      </sheetData>
      <sheetData sheetId="4" refreshError="1"/>
      <sheetData sheetId="5"/>
      <sheetData sheetId="6"/>
      <sheetData sheetId="7">
        <row r="5">
          <cell r="B5">
            <v>140.30000000000001</v>
          </cell>
        </row>
      </sheetData>
      <sheetData sheetId="8">
        <row r="1">
          <cell r="C1" t="str">
            <v>Relative Frequency, Null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6"/>
  <sheetViews>
    <sheetView workbookViewId="0"/>
  </sheetViews>
  <sheetFormatPr defaultRowHeight="15" x14ac:dyDescent="0.25"/>
  <cols>
    <col min="3" max="3" width="10.28515625" bestFit="1" customWidth="1"/>
    <col min="4" max="4" width="34.5703125" bestFit="1" customWidth="1"/>
    <col min="7" max="7" width="2.42578125" customWidth="1"/>
    <col min="8" max="8" width="35" customWidth="1"/>
  </cols>
  <sheetData>
    <row r="1" spans="1:10" x14ac:dyDescent="0.25">
      <c r="A1" t="s">
        <v>0</v>
      </c>
      <c r="B1" t="s">
        <v>1</v>
      </c>
      <c r="D1" t="s">
        <v>45</v>
      </c>
      <c r="H1" t="s">
        <v>55</v>
      </c>
    </row>
    <row r="2" spans="1:10" ht="15.75" thickBot="1" x14ac:dyDescent="0.3">
      <c r="A2">
        <v>85</v>
      </c>
      <c r="B2">
        <v>9</v>
      </c>
    </row>
    <row r="3" spans="1:10" x14ac:dyDescent="0.25">
      <c r="A3">
        <v>76</v>
      </c>
      <c r="B3">
        <v>96</v>
      </c>
      <c r="D3" s="59"/>
      <c r="E3" s="59" t="s">
        <v>0</v>
      </c>
      <c r="F3" s="59" t="s">
        <v>1</v>
      </c>
      <c r="H3" s="59"/>
      <c r="I3" s="59" t="s">
        <v>0</v>
      </c>
      <c r="J3" s="59" t="s">
        <v>1</v>
      </c>
    </row>
    <row r="4" spans="1:10" x14ac:dyDescent="0.25">
      <c r="A4">
        <v>58</v>
      </c>
      <c r="B4">
        <v>4</v>
      </c>
      <c r="D4" s="57" t="s">
        <v>46</v>
      </c>
      <c r="E4" s="57">
        <v>56.56</v>
      </c>
      <c r="F4" s="57">
        <v>44.32</v>
      </c>
      <c r="H4" s="57" t="s">
        <v>46</v>
      </c>
      <c r="I4" s="57">
        <v>56.56</v>
      </c>
      <c r="J4" s="57">
        <v>44.32</v>
      </c>
    </row>
    <row r="5" spans="1:10" x14ac:dyDescent="0.25">
      <c r="A5">
        <v>42</v>
      </c>
      <c r="B5">
        <v>86</v>
      </c>
      <c r="D5" s="57" t="s">
        <v>2</v>
      </c>
      <c r="E5" s="60">
        <v>595.92333333333352</v>
      </c>
      <c r="F5" s="60">
        <v>1070.4766666666667</v>
      </c>
      <c r="H5" s="57" t="s">
        <v>2</v>
      </c>
      <c r="I5" s="60">
        <v>595.92333333333352</v>
      </c>
      <c r="J5" s="60">
        <v>1070.4766666666667</v>
      </c>
    </row>
    <row r="6" spans="1:10" x14ac:dyDescent="0.25">
      <c r="A6">
        <v>88</v>
      </c>
      <c r="B6">
        <v>57</v>
      </c>
      <c r="D6" s="57" t="s">
        <v>47</v>
      </c>
      <c r="E6" s="57">
        <v>25</v>
      </c>
      <c r="F6" s="57">
        <v>25</v>
      </c>
      <c r="H6" s="57" t="s">
        <v>47</v>
      </c>
      <c r="I6" s="57">
        <v>25</v>
      </c>
      <c r="J6" s="57">
        <v>25</v>
      </c>
    </row>
    <row r="7" spans="1:10" x14ac:dyDescent="0.25">
      <c r="A7">
        <v>31</v>
      </c>
      <c r="B7">
        <v>42</v>
      </c>
      <c r="D7" s="57" t="s">
        <v>48</v>
      </c>
      <c r="E7" s="60">
        <v>0.27239674029148636</v>
      </c>
      <c r="F7" s="57"/>
      <c r="H7" s="57" t="s">
        <v>56</v>
      </c>
      <c r="I7" s="57">
        <v>833.20000000000016</v>
      </c>
      <c r="J7" s="57"/>
    </row>
    <row r="8" spans="1:10" x14ac:dyDescent="0.25">
      <c r="A8">
        <v>30</v>
      </c>
      <c r="B8">
        <v>77</v>
      </c>
      <c r="D8" s="57" t="s">
        <v>49</v>
      </c>
      <c r="E8" s="57">
        <v>0</v>
      </c>
      <c r="F8" s="57"/>
      <c r="H8" s="57" t="s">
        <v>49</v>
      </c>
      <c r="I8" s="57">
        <v>0</v>
      </c>
      <c r="J8" s="57"/>
    </row>
    <row r="9" spans="1:10" x14ac:dyDescent="0.25">
      <c r="A9">
        <v>28</v>
      </c>
      <c r="B9">
        <v>17</v>
      </c>
      <c r="D9" s="57" t="s">
        <v>3</v>
      </c>
      <c r="E9" s="57">
        <v>24</v>
      </c>
      <c r="F9" s="57"/>
      <c r="H9" s="57" t="s">
        <v>3</v>
      </c>
      <c r="I9" s="57">
        <v>48</v>
      </c>
      <c r="J9" s="57"/>
    </row>
    <row r="10" spans="1:10" x14ac:dyDescent="0.25">
      <c r="A10">
        <v>94</v>
      </c>
      <c r="B10">
        <v>88</v>
      </c>
      <c r="D10" s="57" t="s">
        <v>50</v>
      </c>
      <c r="E10" s="60">
        <v>1.7441112575166018</v>
      </c>
      <c r="F10" s="57"/>
      <c r="H10" s="57" t="s">
        <v>50</v>
      </c>
      <c r="I10" s="60">
        <v>1.4992076639942731</v>
      </c>
      <c r="J10" s="57"/>
    </row>
    <row r="11" spans="1:10" x14ac:dyDescent="0.25">
      <c r="A11">
        <v>59</v>
      </c>
      <c r="B11">
        <v>36</v>
      </c>
      <c r="D11" s="57" t="s">
        <v>51</v>
      </c>
      <c r="E11" s="60">
        <v>4.6968161894161267E-2</v>
      </c>
      <c r="F11" s="57"/>
      <c r="H11" s="57" t="s">
        <v>51</v>
      </c>
      <c r="I11" s="60">
        <v>7.0184277160394964E-2</v>
      </c>
      <c r="J11" s="57"/>
    </row>
    <row r="12" spans="1:10" x14ac:dyDescent="0.25">
      <c r="A12">
        <v>95</v>
      </c>
      <c r="B12">
        <v>82</v>
      </c>
      <c r="D12" s="57" t="s">
        <v>52</v>
      </c>
      <c r="E12" s="60">
        <v>1.7108820799094284</v>
      </c>
      <c r="F12" s="57"/>
      <c r="H12" s="57" t="s">
        <v>52</v>
      </c>
      <c r="I12" s="60">
        <v>1.6772241961243386</v>
      </c>
      <c r="J12" s="57"/>
    </row>
    <row r="13" spans="1:10" x14ac:dyDescent="0.25">
      <c r="A13">
        <v>29</v>
      </c>
      <c r="B13">
        <v>22</v>
      </c>
      <c r="D13" s="57" t="s">
        <v>53</v>
      </c>
      <c r="E13" s="60">
        <v>9.3936323788322534E-2</v>
      </c>
      <c r="F13" s="57"/>
      <c r="H13" s="57" t="s">
        <v>53</v>
      </c>
      <c r="I13" s="60">
        <v>0.14036855432078993</v>
      </c>
      <c r="J13" s="57"/>
    </row>
    <row r="14" spans="1:10" ht="15.75" thickBot="1" x14ac:dyDescent="0.3">
      <c r="A14">
        <v>82</v>
      </c>
      <c r="B14">
        <v>95</v>
      </c>
      <c r="D14" s="58" t="s">
        <v>54</v>
      </c>
      <c r="E14" s="61">
        <v>2.0638985616280254</v>
      </c>
      <c r="F14" s="58"/>
      <c r="H14" s="58" t="s">
        <v>54</v>
      </c>
      <c r="I14" s="61">
        <v>2.0106347576242314</v>
      </c>
      <c r="J14" s="58"/>
    </row>
    <row r="15" spans="1:10" x14ac:dyDescent="0.25">
      <c r="A15">
        <v>25</v>
      </c>
      <c r="B15">
        <v>12</v>
      </c>
    </row>
    <row r="16" spans="1:10" x14ac:dyDescent="0.25">
      <c r="A16">
        <v>75</v>
      </c>
      <c r="B16">
        <v>92</v>
      </c>
    </row>
    <row r="17" spans="1:9" x14ac:dyDescent="0.25">
      <c r="A17">
        <v>82</v>
      </c>
      <c r="B17">
        <v>33</v>
      </c>
    </row>
    <row r="18" spans="1:9" ht="15.75" thickBot="1" x14ac:dyDescent="0.3">
      <c r="A18">
        <v>80</v>
      </c>
      <c r="B18">
        <v>19</v>
      </c>
    </row>
    <row r="19" spans="1:9" x14ac:dyDescent="0.25">
      <c r="A19">
        <v>30</v>
      </c>
      <c r="B19">
        <v>35</v>
      </c>
      <c r="D19" s="23" t="s">
        <v>57</v>
      </c>
      <c r="E19" s="62">
        <f>E5/E6</f>
        <v>23.836933333333342</v>
      </c>
      <c r="H19" s="23" t="s">
        <v>57</v>
      </c>
      <c r="I19" s="62">
        <f>I5/I6</f>
        <v>23.836933333333342</v>
      </c>
    </row>
    <row r="20" spans="1:9" x14ac:dyDescent="0.25">
      <c r="A20">
        <v>55</v>
      </c>
      <c r="B20">
        <v>3</v>
      </c>
      <c r="D20" s="47" t="s">
        <v>58</v>
      </c>
      <c r="E20" s="63">
        <f>F5/F6</f>
        <v>42.819066666666664</v>
      </c>
      <c r="H20" s="47" t="s">
        <v>58</v>
      </c>
      <c r="I20" s="63">
        <f>J5/J6</f>
        <v>42.819066666666664</v>
      </c>
    </row>
    <row r="21" spans="1:9" x14ac:dyDescent="0.25">
      <c r="A21">
        <v>74</v>
      </c>
      <c r="B21">
        <v>7</v>
      </c>
      <c r="D21" s="47" t="s">
        <v>59</v>
      </c>
      <c r="E21" s="63">
        <f>2*E7*(SQRT(E5)*SQRT(F5)/E6)</f>
        <v>17.40506666666667</v>
      </c>
      <c r="H21" s="47"/>
      <c r="I21" s="49"/>
    </row>
    <row r="22" spans="1:9" x14ac:dyDescent="0.25">
      <c r="A22">
        <v>31</v>
      </c>
      <c r="B22">
        <v>43</v>
      </c>
      <c r="D22" s="47" t="s">
        <v>60</v>
      </c>
      <c r="E22" s="63">
        <f>SQRT(E19+E20-E21)</f>
        <v>7.0179009207407121</v>
      </c>
      <c r="H22" s="47" t="s">
        <v>62</v>
      </c>
      <c r="I22" s="63">
        <f>SQRT(I19+I20)</f>
        <v>8.1643125858825378</v>
      </c>
    </row>
    <row r="23" spans="1:9" ht="15.75" thickBot="1" x14ac:dyDescent="0.3">
      <c r="A23">
        <v>35</v>
      </c>
      <c r="B23">
        <v>77</v>
      </c>
      <c r="D23" s="24" t="s">
        <v>61</v>
      </c>
      <c r="E23" s="64">
        <f>(E4-F4)/E22</f>
        <v>1.744111257516602</v>
      </c>
      <c r="H23" s="24" t="s">
        <v>61</v>
      </c>
      <c r="I23" s="64">
        <f>(I4-J4)/I22</f>
        <v>1.4992076639942731</v>
      </c>
    </row>
    <row r="24" spans="1:9" x14ac:dyDescent="0.25">
      <c r="A24">
        <v>56</v>
      </c>
      <c r="B24">
        <v>19</v>
      </c>
    </row>
    <row r="25" spans="1:9" x14ac:dyDescent="0.25">
      <c r="A25">
        <v>34</v>
      </c>
      <c r="B25">
        <v>44</v>
      </c>
    </row>
    <row r="26" spans="1:9" x14ac:dyDescent="0.25">
      <c r="A26">
        <v>40</v>
      </c>
      <c r="B26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7"/>
  <sheetViews>
    <sheetView workbookViewId="0">
      <selection activeCell="H27" sqref="H27"/>
    </sheetView>
  </sheetViews>
  <sheetFormatPr defaultRowHeight="15" x14ac:dyDescent="0.25"/>
  <cols>
    <col min="1" max="1" width="15" style="30" bestFit="1" customWidth="1"/>
    <col min="2" max="2" width="3.7109375" customWidth="1"/>
    <col min="3" max="3" width="10.7109375" style="31" bestFit="1" customWidth="1"/>
    <col min="4" max="4" width="5.140625" customWidth="1"/>
    <col min="5" max="5" width="11.140625" style="30" bestFit="1" customWidth="1"/>
    <col min="6" max="6" width="3.28515625" customWidth="1"/>
    <col min="7" max="7" width="47.42578125" style="31" bestFit="1" customWidth="1"/>
  </cols>
  <sheetData>
    <row r="1" spans="1:7" ht="15.75" thickBot="1" x14ac:dyDescent="0.3">
      <c r="A1" s="26" t="s">
        <v>23</v>
      </c>
      <c r="B1" s="27"/>
      <c r="C1" s="28" t="s">
        <v>24</v>
      </c>
      <c r="D1" s="29"/>
      <c r="E1" s="26"/>
      <c r="F1" s="27"/>
      <c r="G1" s="28" t="s">
        <v>25</v>
      </c>
    </row>
    <row r="2" spans="1:7" ht="15.75" thickBot="1" x14ac:dyDescent="0.3"/>
    <row r="3" spans="1:7" ht="15.75" thickBot="1" x14ac:dyDescent="0.3">
      <c r="A3" s="32" t="s">
        <v>20</v>
      </c>
      <c r="C3" s="33" t="s">
        <v>26</v>
      </c>
      <c r="D3" s="34" t="s">
        <v>3</v>
      </c>
      <c r="E3" s="35" t="b">
        <v>1</v>
      </c>
    </row>
    <row r="4" spans="1:7" ht="15.75" thickBot="1" x14ac:dyDescent="0.3">
      <c r="G4" s="53" t="s">
        <v>27</v>
      </c>
    </row>
    <row r="7" spans="1:7" x14ac:dyDescent="0.25">
      <c r="G7" s="31" t="s">
        <v>41</v>
      </c>
    </row>
    <row r="8" spans="1:7" x14ac:dyDescent="0.25">
      <c r="A8" s="38"/>
      <c r="B8" s="1"/>
      <c r="C8" s="39"/>
      <c r="D8" s="1"/>
      <c r="E8" s="38"/>
      <c r="F8" s="1"/>
      <c r="G8" s="39"/>
    </row>
    <row r="11" spans="1:7" ht="15.75" thickBot="1" x14ac:dyDescent="0.3"/>
    <row r="12" spans="1:7" ht="15.75" thickBot="1" x14ac:dyDescent="0.3">
      <c r="A12" s="32" t="s">
        <v>21</v>
      </c>
      <c r="C12" s="33" t="s">
        <v>26</v>
      </c>
      <c r="D12" s="40" t="s">
        <v>3</v>
      </c>
      <c r="G12" s="41" t="s">
        <v>28</v>
      </c>
    </row>
    <row r="15" spans="1:7" x14ac:dyDescent="0.25">
      <c r="G15" s="31" t="s">
        <v>40</v>
      </c>
    </row>
    <row r="16" spans="1:7" x14ac:dyDescent="0.25">
      <c r="A16" s="38"/>
      <c r="B16" s="1"/>
      <c r="C16" s="39"/>
      <c r="D16" s="1"/>
      <c r="E16" s="38"/>
      <c r="F16" s="1"/>
      <c r="G16" s="39"/>
    </row>
    <row r="18" spans="1:11" ht="15.75" thickBot="1" x14ac:dyDescent="0.3"/>
    <row r="19" spans="1:11" ht="15.75" thickBot="1" x14ac:dyDescent="0.3">
      <c r="G19" s="36" t="s">
        <v>29</v>
      </c>
    </row>
    <row r="20" spans="1:11" ht="15.75" thickBot="1" x14ac:dyDescent="0.3">
      <c r="A20" s="32" t="s">
        <v>22</v>
      </c>
      <c r="C20" s="33" t="s">
        <v>26</v>
      </c>
      <c r="D20" s="40" t="s">
        <v>3</v>
      </c>
      <c r="G20" s="54" t="s">
        <v>30</v>
      </c>
    </row>
    <row r="21" spans="1:11" ht="15.75" thickBot="1" x14ac:dyDescent="0.3">
      <c r="G21" s="37" t="s">
        <v>31</v>
      </c>
    </row>
    <row r="23" spans="1:11" x14ac:dyDescent="0.25">
      <c r="G23" s="31" t="s">
        <v>42</v>
      </c>
    </row>
    <row r="24" spans="1:11" x14ac:dyDescent="0.25">
      <c r="A24" s="38"/>
      <c r="B24" s="1"/>
      <c r="C24" s="39"/>
      <c r="D24" s="1"/>
      <c r="E24" s="38"/>
      <c r="F24" s="1"/>
      <c r="G24" s="39"/>
      <c r="H24" s="1"/>
      <c r="I24" s="1"/>
      <c r="J24" s="1"/>
      <c r="K24" s="1"/>
    </row>
    <row r="26" spans="1:11" x14ac:dyDescent="0.25">
      <c r="F26" s="30"/>
      <c r="G26" s="56" t="s">
        <v>43</v>
      </c>
      <c r="H26" s="55">
        <f>_xlfn.T.INV(0.975,20)</f>
        <v>2.0859634472658648</v>
      </c>
    </row>
    <row r="27" spans="1:11" x14ac:dyDescent="0.25">
      <c r="F27" s="30"/>
      <c r="G27" s="56" t="s">
        <v>44</v>
      </c>
      <c r="H27" s="48">
        <f>_xlfn.T.DIST.2T(H26,20)</f>
        <v>4.9999999999999996E-2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AC142"/>
  <sheetViews>
    <sheetView tabSelected="1" topLeftCell="O35" workbookViewId="0">
      <selection activeCell="U66" sqref="U66"/>
    </sheetView>
  </sheetViews>
  <sheetFormatPr defaultRowHeight="12.75" x14ac:dyDescent="0.2"/>
  <cols>
    <col min="1" max="1" width="9.140625" style="2"/>
    <col min="2" max="2" width="13.140625" style="2" bestFit="1" customWidth="1"/>
    <col min="3" max="7" width="9.140625" style="2"/>
    <col min="8" max="8" width="11.7109375" style="2" bestFit="1" customWidth="1"/>
    <col min="9" max="9" width="9.140625" style="2"/>
    <col min="10" max="10" width="14" style="2" bestFit="1" customWidth="1"/>
    <col min="11" max="22" width="9.140625" style="2"/>
    <col min="23" max="25" width="12.42578125" style="2" bestFit="1" customWidth="1"/>
    <col min="26" max="26" width="12.42578125" style="2" customWidth="1"/>
    <col min="27" max="27" width="14.7109375" style="2" customWidth="1"/>
    <col min="28" max="28" width="19" style="2" customWidth="1"/>
    <col min="29" max="31" width="12.42578125" style="2" bestFit="1" customWidth="1"/>
    <col min="32" max="258" width="9.140625" style="2"/>
    <col min="259" max="259" width="11.42578125" style="2" bestFit="1" customWidth="1"/>
    <col min="260" max="264" width="9.140625" style="2"/>
    <col min="265" max="265" width="11.7109375" style="2" bestFit="1" customWidth="1"/>
    <col min="266" max="280" width="9.140625" style="2"/>
    <col min="281" max="282" width="12.42578125" style="2" bestFit="1" customWidth="1"/>
    <col min="283" max="284" width="9.140625" style="2"/>
    <col min="285" max="287" width="12.42578125" style="2" bestFit="1" customWidth="1"/>
    <col min="288" max="514" width="9.140625" style="2"/>
    <col min="515" max="515" width="11.42578125" style="2" bestFit="1" customWidth="1"/>
    <col min="516" max="520" width="9.140625" style="2"/>
    <col min="521" max="521" width="11.7109375" style="2" bestFit="1" customWidth="1"/>
    <col min="522" max="536" width="9.140625" style="2"/>
    <col min="537" max="538" width="12.42578125" style="2" bestFit="1" customWidth="1"/>
    <col min="539" max="540" width="9.140625" style="2"/>
    <col min="541" max="543" width="12.42578125" style="2" bestFit="1" customWidth="1"/>
    <col min="544" max="770" width="9.140625" style="2"/>
    <col min="771" max="771" width="11.42578125" style="2" bestFit="1" customWidth="1"/>
    <col min="772" max="776" width="9.140625" style="2"/>
    <col min="777" max="777" width="11.7109375" style="2" bestFit="1" customWidth="1"/>
    <col min="778" max="792" width="9.140625" style="2"/>
    <col min="793" max="794" width="12.42578125" style="2" bestFit="1" customWidth="1"/>
    <col min="795" max="796" width="9.140625" style="2"/>
    <col min="797" max="799" width="12.42578125" style="2" bestFit="1" customWidth="1"/>
    <col min="800" max="1026" width="9.140625" style="2"/>
    <col min="1027" max="1027" width="11.42578125" style="2" bestFit="1" customWidth="1"/>
    <col min="1028" max="1032" width="9.140625" style="2"/>
    <col min="1033" max="1033" width="11.7109375" style="2" bestFit="1" customWidth="1"/>
    <col min="1034" max="1048" width="9.140625" style="2"/>
    <col min="1049" max="1050" width="12.42578125" style="2" bestFit="1" customWidth="1"/>
    <col min="1051" max="1052" width="9.140625" style="2"/>
    <col min="1053" max="1055" width="12.42578125" style="2" bestFit="1" customWidth="1"/>
    <col min="1056" max="1282" width="9.140625" style="2"/>
    <col min="1283" max="1283" width="11.42578125" style="2" bestFit="1" customWidth="1"/>
    <col min="1284" max="1288" width="9.140625" style="2"/>
    <col min="1289" max="1289" width="11.7109375" style="2" bestFit="1" customWidth="1"/>
    <col min="1290" max="1304" width="9.140625" style="2"/>
    <col min="1305" max="1306" width="12.42578125" style="2" bestFit="1" customWidth="1"/>
    <col min="1307" max="1308" width="9.140625" style="2"/>
    <col min="1309" max="1311" width="12.42578125" style="2" bestFit="1" customWidth="1"/>
    <col min="1312" max="1538" width="9.140625" style="2"/>
    <col min="1539" max="1539" width="11.42578125" style="2" bestFit="1" customWidth="1"/>
    <col min="1540" max="1544" width="9.140625" style="2"/>
    <col min="1545" max="1545" width="11.7109375" style="2" bestFit="1" customWidth="1"/>
    <col min="1546" max="1560" width="9.140625" style="2"/>
    <col min="1561" max="1562" width="12.42578125" style="2" bestFit="1" customWidth="1"/>
    <col min="1563" max="1564" width="9.140625" style="2"/>
    <col min="1565" max="1567" width="12.42578125" style="2" bestFit="1" customWidth="1"/>
    <col min="1568" max="1794" width="9.140625" style="2"/>
    <col min="1795" max="1795" width="11.42578125" style="2" bestFit="1" customWidth="1"/>
    <col min="1796" max="1800" width="9.140625" style="2"/>
    <col min="1801" max="1801" width="11.7109375" style="2" bestFit="1" customWidth="1"/>
    <col min="1802" max="1816" width="9.140625" style="2"/>
    <col min="1817" max="1818" width="12.42578125" style="2" bestFit="1" customWidth="1"/>
    <col min="1819" max="1820" width="9.140625" style="2"/>
    <col min="1821" max="1823" width="12.42578125" style="2" bestFit="1" customWidth="1"/>
    <col min="1824" max="2050" width="9.140625" style="2"/>
    <col min="2051" max="2051" width="11.42578125" style="2" bestFit="1" customWidth="1"/>
    <col min="2052" max="2056" width="9.140625" style="2"/>
    <col min="2057" max="2057" width="11.7109375" style="2" bestFit="1" customWidth="1"/>
    <col min="2058" max="2072" width="9.140625" style="2"/>
    <col min="2073" max="2074" width="12.42578125" style="2" bestFit="1" customWidth="1"/>
    <col min="2075" max="2076" width="9.140625" style="2"/>
    <col min="2077" max="2079" width="12.42578125" style="2" bestFit="1" customWidth="1"/>
    <col min="2080" max="2306" width="9.140625" style="2"/>
    <col min="2307" max="2307" width="11.42578125" style="2" bestFit="1" customWidth="1"/>
    <col min="2308" max="2312" width="9.140625" style="2"/>
    <col min="2313" max="2313" width="11.7109375" style="2" bestFit="1" customWidth="1"/>
    <col min="2314" max="2328" width="9.140625" style="2"/>
    <col min="2329" max="2330" width="12.42578125" style="2" bestFit="1" customWidth="1"/>
    <col min="2331" max="2332" width="9.140625" style="2"/>
    <col min="2333" max="2335" width="12.42578125" style="2" bestFit="1" customWidth="1"/>
    <col min="2336" max="2562" width="9.140625" style="2"/>
    <col min="2563" max="2563" width="11.42578125" style="2" bestFit="1" customWidth="1"/>
    <col min="2564" max="2568" width="9.140625" style="2"/>
    <col min="2569" max="2569" width="11.7109375" style="2" bestFit="1" customWidth="1"/>
    <col min="2570" max="2584" width="9.140625" style="2"/>
    <col min="2585" max="2586" width="12.42578125" style="2" bestFit="1" customWidth="1"/>
    <col min="2587" max="2588" width="9.140625" style="2"/>
    <col min="2589" max="2591" width="12.42578125" style="2" bestFit="1" customWidth="1"/>
    <col min="2592" max="2818" width="9.140625" style="2"/>
    <col min="2819" max="2819" width="11.42578125" style="2" bestFit="1" customWidth="1"/>
    <col min="2820" max="2824" width="9.140625" style="2"/>
    <col min="2825" max="2825" width="11.7109375" style="2" bestFit="1" customWidth="1"/>
    <col min="2826" max="2840" width="9.140625" style="2"/>
    <col min="2841" max="2842" width="12.42578125" style="2" bestFit="1" customWidth="1"/>
    <col min="2843" max="2844" width="9.140625" style="2"/>
    <col min="2845" max="2847" width="12.42578125" style="2" bestFit="1" customWidth="1"/>
    <col min="2848" max="3074" width="9.140625" style="2"/>
    <col min="3075" max="3075" width="11.42578125" style="2" bestFit="1" customWidth="1"/>
    <col min="3076" max="3080" width="9.140625" style="2"/>
    <col min="3081" max="3081" width="11.7109375" style="2" bestFit="1" customWidth="1"/>
    <col min="3082" max="3096" width="9.140625" style="2"/>
    <col min="3097" max="3098" width="12.42578125" style="2" bestFit="1" customWidth="1"/>
    <col min="3099" max="3100" width="9.140625" style="2"/>
    <col min="3101" max="3103" width="12.42578125" style="2" bestFit="1" customWidth="1"/>
    <col min="3104" max="3330" width="9.140625" style="2"/>
    <col min="3331" max="3331" width="11.42578125" style="2" bestFit="1" customWidth="1"/>
    <col min="3332" max="3336" width="9.140625" style="2"/>
    <col min="3337" max="3337" width="11.7109375" style="2" bestFit="1" customWidth="1"/>
    <col min="3338" max="3352" width="9.140625" style="2"/>
    <col min="3353" max="3354" width="12.42578125" style="2" bestFit="1" customWidth="1"/>
    <col min="3355" max="3356" width="9.140625" style="2"/>
    <col min="3357" max="3359" width="12.42578125" style="2" bestFit="1" customWidth="1"/>
    <col min="3360" max="3586" width="9.140625" style="2"/>
    <col min="3587" max="3587" width="11.42578125" style="2" bestFit="1" customWidth="1"/>
    <col min="3588" max="3592" width="9.140625" style="2"/>
    <col min="3593" max="3593" width="11.7109375" style="2" bestFit="1" customWidth="1"/>
    <col min="3594" max="3608" width="9.140625" style="2"/>
    <col min="3609" max="3610" width="12.42578125" style="2" bestFit="1" customWidth="1"/>
    <col min="3611" max="3612" width="9.140625" style="2"/>
    <col min="3613" max="3615" width="12.42578125" style="2" bestFit="1" customWidth="1"/>
    <col min="3616" max="3842" width="9.140625" style="2"/>
    <col min="3843" max="3843" width="11.42578125" style="2" bestFit="1" customWidth="1"/>
    <col min="3844" max="3848" width="9.140625" style="2"/>
    <col min="3849" max="3849" width="11.7109375" style="2" bestFit="1" customWidth="1"/>
    <col min="3850" max="3864" width="9.140625" style="2"/>
    <col min="3865" max="3866" width="12.42578125" style="2" bestFit="1" customWidth="1"/>
    <col min="3867" max="3868" width="9.140625" style="2"/>
    <col min="3869" max="3871" width="12.42578125" style="2" bestFit="1" customWidth="1"/>
    <col min="3872" max="4098" width="9.140625" style="2"/>
    <col min="4099" max="4099" width="11.42578125" style="2" bestFit="1" customWidth="1"/>
    <col min="4100" max="4104" width="9.140625" style="2"/>
    <col min="4105" max="4105" width="11.7109375" style="2" bestFit="1" customWidth="1"/>
    <col min="4106" max="4120" width="9.140625" style="2"/>
    <col min="4121" max="4122" width="12.42578125" style="2" bestFit="1" customWidth="1"/>
    <col min="4123" max="4124" width="9.140625" style="2"/>
    <col min="4125" max="4127" width="12.42578125" style="2" bestFit="1" customWidth="1"/>
    <col min="4128" max="4354" width="9.140625" style="2"/>
    <col min="4355" max="4355" width="11.42578125" style="2" bestFit="1" customWidth="1"/>
    <col min="4356" max="4360" width="9.140625" style="2"/>
    <col min="4361" max="4361" width="11.7109375" style="2" bestFit="1" customWidth="1"/>
    <col min="4362" max="4376" width="9.140625" style="2"/>
    <col min="4377" max="4378" width="12.42578125" style="2" bestFit="1" customWidth="1"/>
    <col min="4379" max="4380" width="9.140625" style="2"/>
    <col min="4381" max="4383" width="12.42578125" style="2" bestFit="1" customWidth="1"/>
    <col min="4384" max="4610" width="9.140625" style="2"/>
    <col min="4611" max="4611" width="11.42578125" style="2" bestFit="1" customWidth="1"/>
    <col min="4612" max="4616" width="9.140625" style="2"/>
    <col min="4617" max="4617" width="11.7109375" style="2" bestFit="1" customWidth="1"/>
    <col min="4618" max="4632" width="9.140625" style="2"/>
    <col min="4633" max="4634" width="12.42578125" style="2" bestFit="1" customWidth="1"/>
    <col min="4635" max="4636" width="9.140625" style="2"/>
    <col min="4637" max="4639" width="12.42578125" style="2" bestFit="1" customWidth="1"/>
    <col min="4640" max="4866" width="9.140625" style="2"/>
    <col min="4867" max="4867" width="11.42578125" style="2" bestFit="1" customWidth="1"/>
    <col min="4868" max="4872" width="9.140625" style="2"/>
    <col min="4873" max="4873" width="11.7109375" style="2" bestFit="1" customWidth="1"/>
    <col min="4874" max="4888" width="9.140625" style="2"/>
    <col min="4889" max="4890" width="12.42578125" style="2" bestFit="1" customWidth="1"/>
    <col min="4891" max="4892" width="9.140625" style="2"/>
    <col min="4893" max="4895" width="12.42578125" style="2" bestFit="1" customWidth="1"/>
    <col min="4896" max="5122" width="9.140625" style="2"/>
    <col min="5123" max="5123" width="11.42578125" style="2" bestFit="1" customWidth="1"/>
    <col min="5124" max="5128" width="9.140625" style="2"/>
    <col min="5129" max="5129" width="11.7109375" style="2" bestFit="1" customWidth="1"/>
    <col min="5130" max="5144" width="9.140625" style="2"/>
    <col min="5145" max="5146" width="12.42578125" style="2" bestFit="1" customWidth="1"/>
    <col min="5147" max="5148" width="9.140625" style="2"/>
    <col min="5149" max="5151" width="12.42578125" style="2" bestFit="1" customWidth="1"/>
    <col min="5152" max="5378" width="9.140625" style="2"/>
    <col min="5379" max="5379" width="11.42578125" style="2" bestFit="1" customWidth="1"/>
    <col min="5380" max="5384" width="9.140625" style="2"/>
    <col min="5385" max="5385" width="11.7109375" style="2" bestFit="1" customWidth="1"/>
    <col min="5386" max="5400" width="9.140625" style="2"/>
    <col min="5401" max="5402" width="12.42578125" style="2" bestFit="1" customWidth="1"/>
    <col min="5403" max="5404" width="9.140625" style="2"/>
    <col min="5405" max="5407" width="12.42578125" style="2" bestFit="1" customWidth="1"/>
    <col min="5408" max="5634" width="9.140625" style="2"/>
    <col min="5635" max="5635" width="11.42578125" style="2" bestFit="1" customWidth="1"/>
    <col min="5636" max="5640" width="9.140625" style="2"/>
    <col min="5641" max="5641" width="11.7109375" style="2" bestFit="1" customWidth="1"/>
    <col min="5642" max="5656" width="9.140625" style="2"/>
    <col min="5657" max="5658" width="12.42578125" style="2" bestFit="1" customWidth="1"/>
    <col min="5659" max="5660" width="9.140625" style="2"/>
    <col min="5661" max="5663" width="12.42578125" style="2" bestFit="1" customWidth="1"/>
    <col min="5664" max="5890" width="9.140625" style="2"/>
    <col min="5891" max="5891" width="11.42578125" style="2" bestFit="1" customWidth="1"/>
    <col min="5892" max="5896" width="9.140625" style="2"/>
    <col min="5897" max="5897" width="11.7109375" style="2" bestFit="1" customWidth="1"/>
    <col min="5898" max="5912" width="9.140625" style="2"/>
    <col min="5913" max="5914" width="12.42578125" style="2" bestFit="1" customWidth="1"/>
    <col min="5915" max="5916" width="9.140625" style="2"/>
    <col min="5917" max="5919" width="12.42578125" style="2" bestFit="1" customWidth="1"/>
    <col min="5920" max="6146" width="9.140625" style="2"/>
    <col min="6147" max="6147" width="11.42578125" style="2" bestFit="1" customWidth="1"/>
    <col min="6148" max="6152" width="9.140625" style="2"/>
    <col min="6153" max="6153" width="11.7109375" style="2" bestFit="1" customWidth="1"/>
    <col min="6154" max="6168" width="9.140625" style="2"/>
    <col min="6169" max="6170" width="12.42578125" style="2" bestFit="1" customWidth="1"/>
    <col min="6171" max="6172" width="9.140625" style="2"/>
    <col min="6173" max="6175" width="12.42578125" style="2" bestFit="1" customWidth="1"/>
    <col min="6176" max="6402" width="9.140625" style="2"/>
    <col min="6403" max="6403" width="11.42578125" style="2" bestFit="1" customWidth="1"/>
    <col min="6404" max="6408" width="9.140625" style="2"/>
    <col min="6409" max="6409" width="11.7109375" style="2" bestFit="1" customWidth="1"/>
    <col min="6410" max="6424" width="9.140625" style="2"/>
    <col min="6425" max="6426" width="12.42578125" style="2" bestFit="1" customWidth="1"/>
    <col min="6427" max="6428" width="9.140625" style="2"/>
    <col min="6429" max="6431" width="12.42578125" style="2" bestFit="1" customWidth="1"/>
    <col min="6432" max="6658" width="9.140625" style="2"/>
    <col min="6659" max="6659" width="11.42578125" style="2" bestFit="1" customWidth="1"/>
    <col min="6660" max="6664" width="9.140625" style="2"/>
    <col min="6665" max="6665" width="11.7109375" style="2" bestFit="1" customWidth="1"/>
    <col min="6666" max="6680" width="9.140625" style="2"/>
    <col min="6681" max="6682" width="12.42578125" style="2" bestFit="1" customWidth="1"/>
    <col min="6683" max="6684" width="9.140625" style="2"/>
    <col min="6685" max="6687" width="12.42578125" style="2" bestFit="1" customWidth="1"/>
    <col min="6688" max="6914" width="9.140625" style="2"/>
    <col min="6915" max="6915" width="11.42578125" style="2" bestFit="1" customWidth="1"/>
    <col min="6916" max="6920" width="9.140625" style="2"/>
    <col min="6921" max="6921" width="11.7109375" style="2" bestFit="1" customWidth="1"/>
    <col min="6922" max="6936" width="9.140625" style="2"/>
    <col min="6937" max="6938" width="12.42578125" style="2" bestFit="1" customWidth="1"/>
    <col min="6939" max="6940" width="9.140625" style="2"/>
    <col min="6941" max="6943" width="12.42578125" style="2" bestFit="1" customWidth="1"/>
    <col min="6944" max="7170" width="9.140625" style="2"/>
    <col min="7171" max="7171" width="11.42578125" style="2" bestFit="1" customWidth="1"/>
    <col min="7172" max="7176" width="9.140625" style="2"/>
    <col min="7177" max="7177" width="11.7109375" style="2" bestFit="1" customWidth="1"/>
    <col min="7178" max="7192" width="9.140625" style="2"/>
    <col min="7193" max="7194" width="12.42578125" style="2" bestFit="1" customWidth="1"/>
    <col min="7195" max="7196" width="9.140625" style="2"/>
    <col min="7197" max="7199" width="12.42578125" style="2" bestFit="1" customWidth="1"/>
    <col min="7200" max="7426" width="9.140625" style="2"/>
    <col min="7427" max="7427" width="11.42578125" style="2" bestFit="1" customWidth="1"/>
    <col min="7428" max="7432" width="9.140625" style="2"/>
    <col min="7433" max="7433" width="11.7109375" style="2" bestFit="1" customWidth="1"/>
    <col min="7434" max="7448" width="9.140625" style="2"/>
    <col min="7449" max="7450" width="12.42578125" style="2" bestFit="1" customWidth="1"/>
    <col min="7451" max="7452" width="9.140625" style="2"/>
    <col min="7453" max="7455" width="12.42578125" style="2" bestFit="1" customWidth="1"/>
    <col min="7456" max="7682" width="9.140625" style="2"/>
    <col min="7683" max="7683" width="11.42578125" style="2" bestFit="1" customWidth="1"/>
    <col min="7684" max="7688" width="9.140625" style="2"/>
    <col min="7689" max="7689" width="11.7109375" style="2" bestFit="1" customWidth="1"/>
    <col min="7690" max="7704" width="9.140625" style="2"/>
    <col min="7705" max="7706" width="12.42578125" style="2" bestFit="1" customWidth="1"/>
    <col min="7707" max="7708" width="9.140625" style="2"/>
    <col min="7709" max="7711" width="12.42578125" style="2" bestFit="1" customWidth="1"/>
    <col min="7712" max="7938" width="9.140625" style="2"/>
    <col min="7939" max="7939" width="11.42578125" style="2" bestFit="1" customWidth="1"/>
    <col min="7940" max="7944" width="9.140625" style="2"/>
    <col min="7945" max="7945" width="11.7109375" style="2" bestFit="1" customWidth="1"/>
    <col min="7946" max="7960" width="9.140625" style="2"/>
    <col min="7961" max="7962" width="12.42578125" style="2" bestFit="1" customWidth="1"/>
    <col min="7963" max="7964" width="9.140625" style="2"/>
    <col min="7965" max="7967" width="12.42578125" style="2" bestFit="1" customWidth="1"/>
    <col min="7968" max="8194" width="9.140625" style="2"/>
    <col min="8195" max="8195" width="11.42578125" style="2" bestFit="1" customWidth="1"/>
    <col min="8196" max="8200" width="9.140625" style="2"/>
    <col min="8201" max="8201" width="11.7109375" style="2" bestFit="1" customWidth="1"/>
    <col min="8202" max="8216" width="9.140625" style="2"/>
    <col min="8217" max="8218" width="12.42578125" style="2" bestFit="1" customWidth="1"/>
    <col min="8219" max="8220" width="9.140625" style="2"/>
    <col min="8221" max="8223" width="12.42578125" style="2" bestFit="1" customWidth="1"/>
    <col min="8224" max="8450" width="9.140625" style="2"/>
    <col min="8451" max="8451" width="11.42578125" style="2" bestFit="1" customWidth="1"/>
    <col min="8452" max="8456" width="9.140625" style="2"/>
    <col min="8457" max="8457" width="11.7109375" style="2" bestFit="1" customWidth="1"/>
    <col min="8458" max="8472" width="9.140625" style="2"/>
    <col min="8473" max="8474" width="12.42578125" style="2" bestFit="1" customWidth="1"/>
    <col min="8475" max="8476" width="9.140625" style="2"/>
    <col min="8477" max="8479" width="12.42578125" style="2" bestFit="1" customWidth="1"/>
    <col min="8480" max="8706" width="9.140625" style="2"/>
    <col min="8707" max="8707" width="11.42578125" style="2" bestFit="1" customWidth="1"/>
    <col min="8708" max="8712" width="9.140625" style="2"/>
    <col min="8713" max="8713" width="11.7109375" style="2" bestFit="1" customWidth="1"/>
    <col min="8714" max="8728" width="9.140625" style="2"/>
    <col min="8729" max="8730" width="12.42578125" style="2" bestFit="1" customWidth="1"/>
    <col min="8731" max="8732" width="9.140625" style="2"/>
    <col min="8733" max="8735" width="12.42578125" style="2" bestFit="1" customWidth="1"/>
    <col min="8736" max="8962" width="9.140625" style="2"/>
    <col min="8963" max="8963" width="11.42578125" style="2" bestFit="1" customWidth="1"/>
    <col min="8964" max="8968" width="9.140625" style="2"/>
    <col min="8969" max="8969" width="11.7109375" style="2" bestFit="1" customWidth="1"/>
    <col min="8970" max="8984" width="9.140625" style="2"/>
    <col min="8985" max="8986" width="12.42578125" style="2" bestFit="1" customWidth="1"/>
    <col min="8987" max="8988" width="9.140625" style="2"/>
    <col min="8989" max="8991" width="12.42578125" style="2" bestFit="1" customWidth="1"/>
    <col min="8992" max="9218" width="9.140625" style="2"/>
    <col min="9219" max="9219" width="11.42578125" style="2" bestFit="1" customWidth="1"/>
    <col min="9220" max="9224" width="9.140625" style="2"/>
    <col min="9225" max="9225" width="11.7109375" style="2" bestFit="1" customWidth="1"/>
    <col min="9226" max="9240" width="9.140625" style="2"/>
    <col min="9241" max="9242" width="12.42578125" style="2" bestFit="1" customWidth="1"/>
    <col min="9243" max="9244" width="9.140625" style="2"/>
    <col min="9245" max="9247" width="12.42578125" style="2" bestFit="1" customWidth="1"/>
    <col min="9248" max="9474" width="9.140625" style="2"/>
    <col min="9475" max="9475" width="11.42578125" style="2" bestFit="1" customWidth="1"/>
    <col min="9476" max="9480" width="9.140625" style="2"/>
    <col min="9481" max="9481" width="11.7109375" style="2" bestFit="1" customWidth="1"/>
    <col min="9482" max="9496" width="9.140625" style="2"/>
    <col min="9497" max="9498" width="12.42578125" style="2" bestFit="1" customWidth="1"/>
    <col min="9499" max="9500" width="9.140625" style="2"/>
    <col min="9501" max="9503" width="12.42578125" style="2" bestFit="1" customWidth="1"/>
    <col min="9504" max="9730" width="9.140625" style="2"/>
    <col min="9731" max="9731" width="11.42578125" style="2" bestFit="1" customWidth="1"/>
    <col min="9732" max="9736" width="9.140625" style="2"/>
    <col min="9737" max="9737" width="11.7109375" style="2" bestFit="1" customWidth="1"/>
    <col min="9738" max="9752" width="9.140625" style="2"/>
    <col min="9753" max="9754" width="12.42578125" style="2" bestFit="1" customWidth="1"/>
    <col min="9755" max="9756" width="9.140625" style="2"/>
    <col min="9757" max="9759" width="12.42578125" style="2" bestFit="1" customWidth="1"/>
    <col min="9760" max="9986" width="9.140625" style="2"/>
    <col min="9987" max="9987" width="11.42578125" style="2" bestFit="1" customWidth="1"/>
    <col min="9988" max="9992" width="9.140625" style="2"/>
    <col min="9993" max="9993" width="11.7109375" style="2" bestFit="1" customWidth="1"/>
    <col min="9994" max="10008" width="9.140625" style="2"/>
    <col min="10009" max="10010" width="12.42578125" style="2" bestFit="1" customWidth="1"/>
    <col min="10011" max="10012" width="9.140625" style="2"/>
    <col min="10013" max="10015" width="12.42578125" style="2" bestFit="1" customWidth="1"/>
    <col min="10016" max="10242" width="9.140625" style="2"/>
    <col min="10243" max="10243" width="11.42578125" style="2" bestFit="1" customWidth="1"/>
    <col min="10244" max="10248" width="9.140625" style="2"/>
    <col min="10249" max="10249" width="11.7109375" style="2" bestFit="1" customWidth="1"/>
    <col min="10250" max="10264" width="9.140625" style="2"/>
    <col min="10265" max="10266" width="12.42578125" style="2" bestFit="1" customWidth="1"/>
    <col min="10267" max="10268" width="9.140625" style="2"/>
    <col min="10269" max="10271" width="12.42578125" style="2" bestFit="1" customWidth="1"/>
    <col min="10272" max="10498" width="9.140625" style="2"/>
    <col min="10499" max="10499" width="11.42578125" style="2" bestFit="1" customWidth="1"/>
    <col min="10500" max="10504" width="9.140625" style="2"/>
    <col min="10505" max="10505" width="11.7109375" style="2" bestFit="1" customWidth="1"/>
    <col min="10506" max="10520" width="9.140625" style="2"/>
    <col min="10521" max="10522" width="12.42578125" style="2" bestFit="1" customWidth="1"/>
    <col min="10523" max="10524" width="9.140625" style="2"/>
    <col min="10525" max="10527" width="12.42578125" style="2" bestFit="1" customWidth="1"/>
    <col min="10528" max="10754" width="9.140625" style="2"/>
    <col min="10755" max="10755" width="11.42578125" style="2" bestFit="1" customWidth="1"/>
    <col min="10756" max="10760" width="9.140625" style="2"/>
    <col min="10761" max="10761" width="11.7109375" style="2" bestFit="1" customWidth="1"/>
    <col min="10762" max="10776" width="9.140625" style="2"/>
    <col min="10777" max="10778" width="12.42578125" style="2" bestFit="1" customWidth="1"/>
    <col min="10779" max="10780" width="9.140625" style="2"/>
    <col min="10781" max="10783" width="12.42578125" style="2" bestFit="1" customWidth="1"/>
    <col min="10784" max="11010" width="9.140625" style="2"/>
    <col min="11011" max="11011" width="11.42578125" style="2" bestFit="1" customWidth="1"/>
    <col min="11012" max="11016" width="9.140625" style="2"/>
    <col min="11017" max="11017" width="11.7109375" style="2" bestFit="1" customWidth="1"/>
    <col min="11018" max="11032" width="9.140625" style="2"/>
    <col min="11033" max="11034" width="12.42578125" style="2" bestFit="1" customWidth="1"/>
    <col min="11035" max="11036" width="9.140625" style="2"/>
    <col min="11037" max="11039" width="12.42578125" style="2" bestFit="1" customWidth="1"/>
    <col min="11040" max="11266" width="9.140625" style="2"/>
    <col min="11267" max="11267" width="11.42578125" style="2" bestFit="1" customWidth="1"/>
    <col min="11268" max="11272" width="9.140625" style="2"/>
    <col min="11273" max="11273" width="11.7109375" style="2" bestFit="1" customWidth="1"/>
    <col min="11274" max="11288" width="9.140625" style="2"/>
    <col min="11289" max="11290" width="12.42578125" style="2" bestFit="1" customWidth="1"/>
    <col min="11291" max="11292" width="9.140625" style="2"/>
    <col min="11293" max="11295" width="12.42578125" style="2" bestFit="1" customWidth="1"/>
    <col min="11296" max="11522" width="9.140625" style="2"/>
    <col min="11523" max="11523" width="11.42578125" style="2" bestFit="1" customWidth="1"/>
    <col min="11524" max="11528" width="9.140625" style="2"/>
    <col min="11529" max="11529" width="11.7109375" style="2" bestFit="1" customWidth="1"/>
    <col min="11530" max="11544" width="9.140625" style="2"/>
    <col min="11545" max="11546" width="12.42578125" style="2" bestFit="1" customWidth="1"/>
    <col min="11547" max="11548" width="9.140625" style="2"/>
    <col min="11549" max="11551" width="12.42578125" style="2" bestFit="1" customWidth="1"/>
    <col min="11552" max="11778" width="9.140625" style="2"/>
    <col min="11779" max="11779" width="11.42578125" style="2" bestFit="1" customWidth="1"/>
    <col min="11780" max="11784" width="9.140625" style="2"/>
    <col min="11785" max="11785" width="11.7109375" style="2" bestFit="1" customWidth="1"/>
    <col min="11786" max="11800" width="9.140625" style="2"/>
    <col min="11801" max="11802" width="12.42578125" style="2" bestFit="1" customWidth="1"/>
    <col min="11803" max="11804" width="9.140625" style="2"/>
    <col min="11805" max="11807" width="12.42578125" style="2" bestFit="1" customWidth="1"/>
    <col min="11808" max="12034" width="9.140625" style="2"/>
    <col min="12035" max="12035" width="11.42578125" style="2" bestFit="1" customWidth="1"/>
    <col min="12036" max="12040" width="9.140625" style="2"/>
    <col min="12041" max="12041" width="11.7109375" style="2" bestFit="1" customWidth="1"/>
    <col min="12042" max="12056" width="9.140625" style="2"/>
    <col min="12057" max="12058" width="12.42578125" style="2" bestFit="1" customWidth="1"/>
    <col min="12059" max="12060" width="9.140625" style="2"/>
    <col min="12061" max="12063" width="12.42578125" style="2" bestFit="1" customWidth="1"/>
    <col min="12064" max="12290" width="9.140625" style="2"/>
    <col min="12291" max="12291" width="11.42578125" style="2" bestFit="1" customWidth="1"/>
    <col min="12292" max="12296" width="9.140625" style="2"/>
    <col min="12297" max="12297" width="11.7109375" style="2" bestFit="1" customWidth="1"/>
    <col min="12298" max="12312" width="9.140625" style="2"/>
    <col min="12313" max="12314" width="12.42578125" style="2" bestFit="1" customWidth="1"/>
    <col min="12315" max="12316" width="9.140625" style="2"/>
    <col min="12317" max="12319" width="12.42578125" style="2" bestFit="1" customWidth="1"/>
    <col min="12320" max="12546" width="9.140625" style="2"/>
    <col min="12547" max="12547" width="11.42578125" style="2" bestFit="1" customWidth="1"/>
    <col min="12548" max="12552" width="9.140625" style="2"/>
    <col min="12553" max="12553" width="11.7109375" style="2" bestFit="1" customWidth="1"/>
    <col min="12554" max="12568" width="9.140625" style="2"/>
    <col min="12569" max="12570" width="12.42578125" style="2" bestFit="1" customWidth="1"/>
    <col min="12571" max="12572" width="9.140625" style="2"/>
    <col min="12573" max="12575" width="12.42578125" style="2" bestFit="1" customWidth="1"/>
    <col min="12576" max="12802" width="9.140625" style="2"/>
    <col min="12803" max="12803" width="11.42578125" style="2" bestFit="1" customWidth="1"/>
    <col min="12804" max="12808" width="9.140625" style="2"/>
    <col min="12809" max="12809" width="11.7109375" style="2" bestFit="1" customWidth="1"/>
    <col min="12810" max="12824" width="9.140625" style="2"/>
    <col min="12825" max="12826" width="12.42578125" style="2" bestFit="1" customWidth="1"/>
    <col min="12827" max="12828" width="9.140625" style="2"/>
    <col min="12829" max="12831" width="12.42578125" style="2" bestFit="1" customWidth="1"/>
    <col min="12832" max="13058" width="9.140625" style="2"/>
    <col min="13059" max="13059" width="11.42578125" style="2" bestFit="1" customWidth="1"/>
    <col min="13060" max="13064" width="9.140625" style="2"/>
    <col min="13065" max="13065" width="11.7109375" style="2" bestFit="1" customWidth="1"/>
    <col min="13066" max="13080" width="9.140625" style="2"/>
    <col min="13081" max="13082" width="12.42578125" style="2" bestFit="1" customWidth="1"/>
    <col min="13083" max="13084" width="9.140625" style="2"/>
    <col min="13085" max="13087" width="12.42578125" style="2" bestFit="1" customWidth="1"/>
    <col min="13088" max="13314" width="9.140625" style="2"/>
    <col min="13315" max="13315" width="11.42578125" style="2" bestFit="1" customWidth="1"/>
    <col min="13316" max="13320" width="9.140625" style="2"/>
    <col min="13321" max="13321" width="11.7109375" style="2" bestFit="1" customWidth="1"/>
    <col min="13322" max="13336" width="9.140625" style="2"/>
    <col min="13337" max="13338" width="12.42578125" style="2" bestFit="1" customWidth="1"/>
    <col min="13339" max="13340" width="9.140625" style="2"/>
    <col min="13341" max="13343" width="12.42578125" style="2" bestFit="1" customWidth="1"/>
    <col min="13344" max="13570" width="9.140625" style="2"/>
    <col min="13571" max="13571" width="11.42578125" style="2" bestFit="1" customWidth="1"/>
    <col min="13572" max="13576" width="9.140625" style="2"/>
    <col min="13577" max="13577" width="11.7109375" style="2" bestFit="1" customWidth="1"/>
    <col min="13578" max="13592" width="9.140625" style="2"/>
    <col min="13593" max="13594" width="12.42578125" style="2" bestFit="1" customWidth="1"/>
    <col min="13595" max="13596" width="9.140625" style="2"/>
    <col min="13597" max="13599" width="12.42578125" style="2" bestFit="1" customWidth="1"/>
    <col min="13600" max="13826" width="9.140625" style="2"/>
    <col min="13827" max="13827" width="11.42578125" style="2" bestFit="1" customWidth="1"/>
    <col min="13828" max="13832" width="9.140625" style="2"/>
    <col min="13833" max="13833" width="11.7109375" style="2" bestFit="1" customWidth="1"/>
    <col min="13834" max="13848" width="9.140625" style="2"/>
    <col min="13849" max="13850" width="12.42578125" style="2" bestFit="1" customWidth="1"/>
    <col min="13851" max="13852" width="9.140625" style="2"/>
    <col min="13853" max="13855" width="12.42578125" style="2" bestFit="1" customWidth="1"/>
    <col min="13856" max="14082" width="9.140625" style="2"/>
    <col min="14083" max="14083" width="11.42578125" style="2" bestFit="1" customWidth="1"/>
    <col min="14084" max="14088" width="9.140625" style="2"/>
    <col min="14089" max="14089" width="11.7109375" style="2" bestFit="1" customWidth="1"/>
    <col min="14090" max="14104" width="9.140625" style="2"/>
    <col min="14105" max="14106" width="12.42578125" style="2" bestFit="1" customWidth="1"/>
    <col min="14107" max="14108" width="9.140625" style="2"/>
    <col min="14109" max="14111" width="12.42578125" style="2" bestFit="1" customWidth="1"/>
    <col min="14112" max="14338" width="9.140625" style="2"/>
    <col min="14339" max="14339" width="11.42578125" style="2" bestFit="1" customWidth="1"/>
    <col min="14340" max="14344" width="9.140625" style="2"/>
    <col min="14345" max="14345" width="11.7109375" style="2" bestFit="1" customWidth="1"/>
    <col min="14346" max="14360" width="9.140625" style="2"/>
    <col min="14361" max="14362" width="12.42578125" style="2" bestFit="1" customWidth="1"/>
    <col min="14363" max="14364" width="9.140625" style="2"/>
    <col min="14365" max="14367" width="12.42578125" style="2" bestFit="1" customWidth="1"/>
    <col min="14368" max="14594" width="9.140625" style="2"/>
    <col min="14595" max="14595" width="11.42578125" style="2" bestFit="1" customWidth="1"/>
    <col min="14596" max="14600" width="9.140625" style="2"/>
    <col min="14601" max="14601" width="11.7109375" style="2" bestFit="1" customWidth="1"/>
    <col min="14602" max="14616" width="9.140625" style="2"/>
    <col min="14617" max="14618" width="12.42578125" style="2" bestFit="1" customWidth="1"/>
    <col min="14619" max="14620" width="9.140625" style="2"/>
    <col min="14621" max="14623" width="12.42578125" style="2" bestFit="1" customWidth="1"/>
    <col min="14624" max="14850" width="9.140625" style="2"/>
    <col min="14851" max="14851" width="11.42578125" style="2" bestFit="1" customWidth="1"/>
    <col min="14852" max="14856" width="9.140625" style="2"/>
    <col min="14857" max="14857" width="11.7109375" style="2" bestFit="1" customWidth="1"/>
    <col min="14858" max="14872" width="9.140625" style="2"/>
    <col min="14873" max="14874" width="12.42578125" style="2" bestFit="1" customWidth="1"/>
    <col min="14875" max="14876" width="9.140625" style="2"/>
    <col min="14877" max="14879" width="12.42578125" style="2" bestFit="1" customWidth="1"/>
    <col min="14880" max="15106" width="9.140625" style="2"/>
    <col min="15107" max="15107" width="11.42578125" style="2" bestFit="1" customWidth="1"/>
    <col min="15108" max="15112" width="9.140625" style="2"/>
    <col min="15113" max="15113" width="11.7109375" style="2" bestFit="1" customWidth="1"/>
    <col min="15114" max="15128" width="9.140625" style="2"/>
    <col min="15129" max="15130" width="12.42578125" style="2" bestFit="1" customWidth="1"/>
    <col min="15131" max="15132" width="9.140625" style="2"/>
    <col min="15133" max="15135" width="12.42578125" style="2" bestFit="1" customWidth="1"/>
    <col min="15136" max="15362" width="9.140625" style="2"/>
    <col min="15363" max="15363" width="11.42578125" style="2" bestFit="1" customWidth="1"/>
    <col min="15364" max="15368" width="9.140625" style="2"/>
    <col min="15369" max="15369" width="11.7109375" style="2" bestFit="1" customWidth="1"/>
    <col min="15370" max="15384" width="9.140625" style="2"/>
    <col min="15385" max="15386" width="12.42578125" style="2" bestFit="1" customWidth="1"/>
    <col min="15387" max="15388" width="9.140625" style="2"/>
    <col min="15389" max="15391" width="12.42578125" style="2" bestFit="1" customWidth="1"/>
    <col min="15392" max="15618" width="9.140625" style="2"/>
    <col min="15619" max="15619" width="11.42578125" style="2" bestFit="1" customWidth="1"/>
    <col min="15620" max="15624" width="9.140625" style="2"/>
    <col min="15625" max="15625" width="11.7109375" style="2" bestFit="1" customWidth="1"/>
    <col min="15626" max="15640" width="9.140625" style="2"/>
    <col min="15641" max="15642" width="12.42578125" style="2" bestFit="1" customWidth="1"/>
    <col min="15643" max="15644" width="9.140625" style="2"/>
    <col min="15645" max="15647" width="12.42578125" style="2" bestFit="1" customWidth="1"/>
    <col min="15648" max="15874" width="9.140625" style="2"/>
    <col min="15875" max="15875" width="11.42578125" style="2" bestFit="1" customWidth="1"/>
    <col min="15876" max="15880" width="9.140625" style="2"/>
    <col min="15881" max="15881" width="11.7109375" style="2" bestFit="1" customWidth="1"/>
    <col min="15882" max="15896" width="9.140625" style="2"/>
    <col min="15897" max="15898" width="12.42578125" style="2" bestFit="1" customWidth="1"/>
    <col min="15899" max="15900" width="9.140625" style="2"/>
    <col min="15901" max="15903" width="12.42578125" style="2" bestFit="1" customWidth="1"/>
    <col min="15904" max="16130" width="9.140625" style="2"/>
    <col min="16131" max="16131" width="11.42578125" style="2" bestFit="1" customWidth="1"/>
    <col min="16132" max="16136" width="9.140625" style="2"/>
    <col min="16137" max="16137" width="11.7109375" style="2" bestFit="1" customWidth="1"/>
    <col min="16138" max="16152" width="9.140625" style="2"/>
    <col min="16153" max="16154" width="12.42578125" style="2" bestFit="1" customWidth="1"/>
    <col min="16155" max="16156" width="9.140625" style="2"/>
    <col min="16157" max="16159" width="12.42578125" style="2" bestFit="1" customWidth="1"/>
    <col min="16160" max="16384" width="9.140625" style="2"/>
  </cols>
  <sheetData>
    <row r="1" spans="2:29" ht="16.5" customHeight="1" x14ac:dyDescent="0.2">
      <c r="B1" s="6" t="s">
        <v>9</v>
      </c>
      <c r="G1" s="8" t="s">
        <v>4</v>
      </c>
      <c r="H1" s="9">
        <v>100</v>
      </c>
      <c r="I1" s="10"/>
      <c r="J1" s="19" t="s">
        <v>7</v>
      </c>
      <c r="K1" s="20">
        <v>20</v>
      </c>
      <c r="V1" s="2" t="s">
        <v>10</v>
      </c>
      <c r="W1" s="2" t="s">
        <v>11</v>
      </c>
      <c r="X1" s="2" t="s">
        <v>12</v>
      </c>
      <c r="Y1" s="2" t="s">
        <v>8</v>
      </c>
      <c r="Z1" s="2" t="s">
        <v>13</v>
      </c>
      <c r="AA1" s="3" t="s">
        <v>14</v>
      </c>
      <c r="AB1" s="3" t="s">
        <v>15</v>
      </c>
    </row>
    <row r="2" spans="2:29" ht="25.5" x14ac:dyDescent="0.35">
      <c r="B2" s="4">
        <v>2</v>
      </c>
      <c r="C2" s="5" t="s">
        <v>16</v>
      </c>
      <c r="D2" s="7" t="s">
        <v>17</v>
      </c>
      <c r="G2" s="11" t="s">
        <v>5</v>
      </c>
      <c r="H2" s="12">
        <v>105</v>
      </c>
      <c r="I2" s="13"/>
      <c r="J2" s="14" t="s">
        <v>6</v>
      </c>
      <c r="K2" s="15">
        <v>12</v>
      </c>
      <c r="V2" s="2">
        <v>84</v>
      </c>
      <c r="W2" s="2">
        <f>NORMDIST(V2,$H$1,12/SQRT(20),FALSE)</f>
        <v>2.8278282464056695E-9</v>
      </c>
      <c r="X2" s="2">
        <f>NORMDIST(V2,$H$2,12/SQRT(20),FALSE)</f>
        <v>7.4468963531258292E-15</v>
      </c>
      <c r="Y2" s="2">
        <f>IF(OR(AND($B$2=2,AC2&lt;=0.05/$B$2),AC2&gt;=1-0.05/$B$2),W2,#N/A)</f>
        <v>2.8278282464056695E-9</v>
      </c>
      <c r="Z2" s="2">
        <f>IF(OR(AND($B$2=2,AC2&lt;=0.05/$B$2),AC2&gt;=1-0.05/$B$2),X2,#N/A)</f>
        <v>7.4468963531258292E-15</v>
      </c>
      <c r="AA2" s="2" t="e">
        <v>#N/A</v>
      </c>
      <c r="AB2" s="2">
        <f t="shared" ref="AB2:AB65" si="0">IF(X2=MAX($W$2:$W$142),X2,0)</f>
        <v>0</v>
      </c>
      <c r="AC2" s="2">
        <f>NORMDIST('Power &amp; Directional Hypotheses'!V2,'Power &amp; Directional Hypotheses'!$H$1,12/SQRT(20),TRUE)</f>
        <v>1.2393953985083525E-9</v>
      </c>
    </row>
    <row r="3" spans="2:29" ht="19.5" thickBot="1" x14ac:dyDescent="0.4">
      <c r="C3" s="5" t="s">
        <v>18</v>
      </c>
      <c r="D3" s="7" t="s">
        <v>19</v>
      </c>
      <c r="G3" s="16" t="s">
        <v>8</v>
      </c>
      <c r="H3" s="17">
        <v>0.05</v>
      </c>
      <c r="I3" s="18"/>
      <c r="J3" s="18"/>
      <c r="K3" s="21"/>
      <c r="V3" s="2">
        <v>84.25</v>
      </c>
      <c r="W3" s="2">
        <f>NORMDIST(V3,$H$1,12/SQRT(20),FALSE)</f>
        <v>4.9073019547779913E-9</v>
      </c>
      <c r="X3" s="2">
        <f>NORMDIST(V3,$H$2,12/SQRT(20),FALSE)</f>
        <v>1.5373169313826576E-14</v>
      </c>
      <c r="Y3" s="2">
        <f>IF(OR(AND($B$2=2,AC3&lt;=0.05/$B$2),AC3&gt;=1-0.05/$B$2),W3,#N/A)</f>
        <v>4.9073019547779913E-9</v>
      </c>
      <c r="Z3" s="2">
        <f>IF(OR(AND($B$2=2,AC3&lt;=0.05/$B$2),AC3&gt;=1-0.05/$B$2),X3,#N/A)</f>
        <v>1.5373169313826576E-14</v>
      </c>
      <c r="AA3" s="2" t="e">
        <v>#N/A</v>
      </c>
      <c r="AB3" s="2">
        <f t="shared" si="0"/>
        <v>0</v>
      </c>
      <c r="AC3" s="2">
        <f>NORMDIST('Power &amp; Directional Hypotheses'!V3,'Power &amp; Directional Hypotheses'!$H$1,12/SQRT(20),TRUE)</f>
        <v>2.183205887261301E-9</v>
      </c>
    </row>
    <row r="4" spans="2:29" x14ac:dyDescent="0.2">
      <c r="V4" s="2">
        <v>84.5</v>
      </c>
      <c r="W4" s="2">
        <f>NORMDIST(V4,$H$1,12/SQRT(20),FALSE)</f>
        <v>8.4423357078079314E-9</v>
      </c>
      <c r="X4" s="2">
        <f>NORMDIST(V4,$H$2,12/SQRT(20),FALSE)</f>
        <v>3.1461657145255348E-14</v>
      </c>
      <c r="Y4" s="2">
        <f>IF(OR(AND($B$2=2,AC4&lt;=0.05/$B$2),AC4&gt;=1-0.05/$B$2),W4,#N/A)</f>
        <v>8.4423357078079314E-9</v>
      </c>
      <c r="Z4" s="2">
        <f>IF(OR(AND($B$2=2,AC4&lt;=0.05/$B$2),AC4&gt;=1-0.05/$B$2),X4,#N/A)</f>
        <v>3.1461657145255348E-14</v>
      </c>
      <c r="AA4" s="2" t="e">
        <v>#N/A</v>
      </c>
      <c r="AB4" s="2">
        <f t="shared" si="0"/>
        <v>0</v>
      </c>
      <c r="AC4" s="2">
        <f>NORMDIST('Power &amp; Directional Hypotheses'!V4,'Power &amp; Directional Hypotheses'!$H$1,12/SQRT(20),TRUE)</f>
        <v>3.8133225528484612E-9</v>
      </c>
    </row>
    <row r="5" spans="2:29" x14ac:dyDescent="0.2">
      <c r="V5" s="2">
        <v>84.75</v>
      </c>
      <c r="W5" s="2">
        <f>NORMDIST(V5,$H$1,12/SQRT(20),FALSE)</f>
        <v>1.4398343707003473E-8</v>
      </c>
      <c r="X5" s="2">
        <f>NORMDIST(V5,$H$2,12/SQRT(20),FALSE)</f>
        <v>6.3830737204185214E-14</v>
      </c>
      <c r="Y5" s="2">
        <f>IF(OR(AND($B$2=2,AC5&lt;=0.05/$B$2),AC5&gt;=1-0.05/$B$2),W5,#N/A)</f>
        <v>1.4398343707003473E-8</v>
      </c>
      <c r="Z5" s="2">
        <f>IF(OR(AND($B$2=2,AC5&lt;=0.05/$B$2),AC5&gt;=1-0.05/$B$2),X5,#N/A)</f>
        <v>6.3830737204185214E-14</v>
      </c>
      <c r="AA5" s="2" t="e">
        <v>#N/A</v>
      </c>
      <c r="AB5" s="2">
        <f t="shared" si="0"/>
        <v>0</v>
      </c>
      <c r="AC5" s="2">
        <f>NORMDIST('Power &amp; Directional Hypotheses'!V5,'Power &amp; Directional Hypotheses'!$H$1,12/SQRT(20),TRUE)</f>
        <v>6.6044864871608304E-9</v>
      </c>
    </row>
    <row r="6" spans="2:29" x14ac:dyDescent="0.2">
      <c r="V6" s="2">
        <v>85</v>
      </c>
      <c r="W6" s="2">
        <f>NORMDIST(V6,$H$1,12/SQRT(20),FALSE)</f>
        <v>2.4344033549367408E-8</v>
      </c>
      <c r="X6" s="2">
        <f>NORMDIST(V6,$H$2,12/SQRT(20),FALSE)</f>
        <v>1.2838320376718855E-13</v>
      </c>
      <c r="Y6" s="2">
        <f>IF(OR(AND($B$2=2,AC6&lt;=0.05/$B$2),AC6&gt;=1-0.05/$B$2),W6,#N/A)</f>
        <v>2.4344033549367408E-8</v>
      </c>
      <c r="Z6" s="2">
        <f>IF(OR(AND($B$2=2,AC6&lt;=0.05/$B$2),AC6&gt;=1-0.05/$B$2),X6,#N/A)</f>
        <v>1.2838320376718855E-13</v>
      </c>
      <c r="AA6" s="2" t="e">
        <v>#N/A</v>
      </c>
      <c r="AB6" s="2">
        <f t="shared" si="0"/>
        <v>0</v>
      </c>
      <c r="AC6" s="2">
        <f>NORMDIST('Power &amp; Directional Hypotheses'!V6,'Power &amp; Directional Hypotheses'!$H$1,12/SQRT(20),TRUE)</f>
        <v>1.1342374296300387E-8</v>
      </c>
    </row>
    <row r="7" spans="2:29" x14ac:dyDescent="0.2">
      <c r="V7" s="2">
        <v>85.25</v>
      </c>
      <c r="W7" s="2">
        <f>NORMDIST(V7,$H$1,12/SQRT(20),FALSE)</f>
        <v>4.0803989001936819E-8</v>
      </c>
      <c r="X7" s="2">
        <f>NORMDIST(V7,$H$2,12/SQRT(20),FALSE)</f>
        <v>2.5598625140391105E-13</v>
      </c>
      <c r="Y7" s="2">
        <f>IF(OR(AND($B$2=2,AC7&lt;=0.05/$B$2),AC7&gt;=1-0.05/$B$2),W7,#N/A)</f>
        <v>4.0803989001936819E-8</v>
      </c>
      <c r="Z7" s="2">
        <f>IF(OR(AND($B$2=2,AC7&lt;=0.05/$B$2),AC7&gt;=1-0.05/$B$2),X7,#N/A)</f>
        <v>2.5598625140391105E-13</v>
      </c>
      <c r="AA7" s="2" t="e">
        <v>#N/A</v>
      </c>
      <c r="AB7" s="2">
        <f t="shared" si="0"/>
        <v>0</v>
      </c>
      <c r="AC7" s="2">
        <f>NORMDIST('Power &amp; Directional Hypotheses'!V7,'Power &amp; Directional Hypotheses'!$H$1,12/SQRT(20),TRUE)</f>
        <v>1.9315286324897556E-8</v>
      </c>
    </row>
    <row r="8" spans="2:29" x14ac:dyDescent="0.2">
      <c r="V8" s="2">
        <v>85.5</v>
      </c>
      <c r="W8" s="2">
        <f>NORMDIST(V8,$H$1,12/SQRT(20),FALSE)</f>
        <v>6.7802044291666784E-8</v>
      </c>
      <c r="X8" s="2">
        <f>NORMDIST(V8,$H$2,12/SQRT(20),FALSE)</f>
        <v>5.0600540380907287E-13</v>
      </c>
      <c r="Y8" s="2">
        <f>IF(OR(AND($B$2=2,AC8&lt;=0.05/$B$2),AC8&gt;=1-0.05/$B$2),W8,#N/A)</f>
        <v>6.7802044291666784E-8</v>
      </c>
      <c r="Z8" s="2">
        <f>IF(OR(AND($B$2=2,AC8&lt;=0.05/$B$2),AC8&gt;=1-0.05/$B$2),X8,#N/A)</f>
        <v>5.0600540380907287E-13</v>
      </c>
      <c r="AA8" s="2" t="e">
        <v>#N/A</v>
      </c>
      <c r="AB8" s="2">
        <f t="shared" si="0"/>
        <v>0</v>
      </c>
      <c r="AC8" s="2">
        <f>NORMDIST('Power &amp; Directional Hypotheses'!V8,'Power &amp; Directional Hypotheses'!$H$1,12/SQRT(20),TRUE)</f>
        <v>3.261621439148595E-8</v>
      </c>
    </row>
    <row r="9" spans="2:29" x14ac:dyDescent="0.2">
      <c r="V9" s="2">
        <v>85.75</v>
      </c>
      <c r="W9" s="2">
        <f>NORMDIST(V9,$H$1,12/SQRT(20),FALSE)</f>
        <v>1.1168967768300591E-7</v>
      </c>
      <c r="X9" s="2">
        <f>NORMDIST(V9,$H$2,12/SQRT(20),FALSE)</f>
        <v>9.9157085144360028E-13</v>
      </c>
      <c r="Y9" s="2">
        <f>IF(OR(AND($B$2=2,AC9&lt;=0.05/$B$2),AC9&gt;=1-0.05/$B$2),W9,#N/A)</f>
        <v>1.1168967768300591E-7</v>
      </c>
      <c r="Z9" s="2">
        <f>IF(OR(AND($B$2=2,AC9&lt;=0.05/$B$2),AC9&gt;=1-0.05/$B$2),X9,#N/A)</f>
        <v>9.9157085144360028E-13</v>
      </c>
      <c r="AA9" s="2" t="e">
        <v>#N/A</v>
      </c>
      <c r="AB9" s="2">
        <f t="shared" si="0"/>
        <v>0</v>
      </c>
      <c r="AC9" s="2">
        <f>NORMDIST('Power &amp; Directional Hypotheses'!V9,'Power &amp; Directional Hypotheses'!$H$1,12/SQRT(20),TRUE)</f>
        <v>5.4614036789716881E-8</v>
      </c>
    </row>
    <row r="10" spans="2:29" x14ac:dyDescent="0.2">
      <c r="V10" s="2">
        <v>86</v>
      </c>
      <c r="W10" s="2">
        <f>NORMDIST(V10,$H$1,12/SQRT(20),FALSE)</f>
        <v>1.8239518506459407E-7</v>
      </c>
      <c r="X10" s="2">
        <f>NORMDIST(V10,$H$2,12/SQRT(20),FALSE)</f>
        <v>1.9262933750466236E-12</v>
      </c>
      <c r="Y10" s="2">
        <f>IF(OR(AND($B$2=2,AC10&lt;=0.05/$B$2),AC10&gt;=1-0.05/$B$2),W10,#N/A)</f>
        <v>1.8239518506459407E-7</v>
      </c>
      <c r="Z10" s="2">
        <f>IF(OR(AND($B$2=2,AC10&lt;=0.05/$B$2),AC10&gt;=1-0.05/$B$2),X10,#N/A)</f>
        <v>1.9262933750466236E-12</v>
      </c>
      <c r="AA10" s="2" t="e">
        <v>#N/A</v>
      </c>
      <c r="AB10" s="2">
        <f t="shared" si="0"/>
        <v>0</v>
      </c>
      <c r="AC10" s="2">
        <f>NORMDIST('Power &amp; Directional Hypotheses'!V10,'Power &amp; Directional Hypotheses'!$H$1,12/SQRT(20),TRUE)</f>
        <v>9.0681052861591994E-8</v>
      </c>
    </row>
    <row r="11" spans="2:29" x14ac:dyDescent="0.2">
      <c r="V11" s="2">
        <v>86.25</v>
      </c>
      <c r="W11" s="2">
        <f>NORMDIST(V11,$H$1,12/SQRT(20),FALSE)</f>
        <v>2.9528663035983283E-7</v>
      </c>
      <c r="X11" s="2">
        <f>NORMDIST(V11,$H$2,12/SQRT(20),FALSE)</f>
        <v>3.7098059464521993E-12</v>
      </c>
      <c r="Y11" s="2">
        <f>IF(OR(AND($B$2=2,AC11&lt;=0.05/$B$2),AC11&gt;=1-0.05/$B$2),W11,#N/A)</f>
        <v>2.9528663035983283E-7</v>
      </c>
      <c r="Z11" s="2">
        <f>IF(OR(AND($B$2=2,AC11&lt;=0.05/$B$2),AC11&gt;=1-0.05/$B$2),X11,#N/A)</f>
        <v>3.7098059464521993E-12</v>
      </c>
      <c r="AA11" s="2" t="e">
        <v>#N/A</v>
      </c>
      <c r="AB11" s="2">
        <f t="shared" si="0"/>
        <v>0</v>
      </c>
      <c r="AC11" s="2">
        <f>NORMDIST('Power &amp; Directional Hypotheses'!V11,'Power &amp; Directional Hypotheses'!$H$1,12/SQRT(20),TRUE)</f>
        <v>1.493047915467035E-7</v>
      </c>
    </row>
    <row r="12" spans="2:29" x14ac:dyDescent="0.2">
      <c r="V12" s="2">
        <v>86.5</v>
      </c>
      <c r="W12" s="2">
        <f>NORMDIST(V12,$H$1,12/SQRT(20),FALSE)</f>
        <v>4.7391917521466088E-7</v>
      </c>
      <c r="X12" s="2">
        <f>NORMDIST(V12,$H$2,12/SQRT(20),FALSE)</f>
        <v>7.0828825069683331E-12</v>
      </c>
      <c r="Y12" s="2">
        <f>IF(OR(AND($B$2=2,AC12&lt;=0.05/$B$2),AC12&gt;=1-0.05/$B$2),W12,#N/A)</f>
        <v>4.7391917521466088E-7</v>
      </c>
      <c r="Z12" s="2">
        <f>IF(OR(AND($B$2=2,AC12&lt;=0.05/$B$2),AC12&gt;=1-0.05/$B$2),X12,#N/A)</f>
        <v>7.0828825069683331E-12</v>
      </c>
      <c r="AA12" s="2" t="e">
        <v>#N/A</v>
      </c>
      <c r="AB12" s="2">
        <f t="shared" si="0"/>
        <v>0</v>
      </c>
      <c r="AC12" s="2">
        <f>NORMDIST('Power &amp; Directional Hypotheses'!V12,'Power &amp; Directional Hypotheses'!$H$1,12/SQRT(20),TRUE)</f>
        <v>2.437694998362742E-7</v>
      </c>
    </row>
    <row r="13" spans="2:29" x14ac:dyDescent="0.2">
      <c r="V13" s="2">
        <v>86.75</v>
      </c>
      <c r="W13" s="2">
        <f>NORMDIST(V13,$H$1,12/SQRT(20),FALSE)</f>
        <v>7.5404082639379078E-7</v>
      </c>
      <c r="X13" s="2">
        <f>NORMDIST(V13,$H$2,12/SQRT(20),FALSE)</f>
        <v>1.3405992278137239E-11</v>
      </c>
      <c r="Y13" s="2">
        <f>IF(OR(AND($B$2=2,AC13&lt;=0.05/$B$2),AC13&gt;=1-0.05/$B$2),W13,#N/A)</f>
        <v>7.5404082639379078E-7</v>
      </c>
      <c r="Z13" s="2">
        <f>IF(OR(AND($B$2=2,AC13&lt;=0.05/$B$2),AC13&gt;=1-0.05/$B$2),X13,#N/A)</f>
        <v>1.3405992278137239E-11</v>
      </c>
      <c r="AA13" s="2" t="e">
        <v>#N/A</v>
      </c>
      <c r="AB13" s="2">
        <f t="shared" si="0"/>
        <v>0</v>
      </c>
      <c r="AC13" s="2">
        <f>NORMDIST('Power &amp; Directional Hypotheses'!V13,'Power &amp; Directional Hypotheses'!$H$1,12/SQRT(20),TRUE)</f>
        <v>3.9467269744303446E-7</v>
      </c>
    </row>
    <row r="14" spans="2:29" x14ac:dyDescent="0.2">
      <c r="V14" s="2">
        <v>87</v>
      </c>
      <c r="W14" s="2">
        <f>NORMDIST(V14,$H$1,12/SQRT(20),FALSE)</f>
        <v>1.1893660102253522E-6</v>
      </c>
      <c r="X14" s="2">
        <f>NORMDIST(V14,$H$2,12/SQRT(20),FALSE)</f>
        <v>2.5154632381720149E-11</v>
      </c>
      <c r="Y14" s="2">
        <f>IF(OR(AND($B$2=2,AC14&lt;=0.05/$B$2),AC14&gt;=1-0.05/$B$2),W14,#N/A)</f>
        <v>1.1893660102253522E-6</v>
      </c>
      <c r="Z14" s="2">
        <f>IF(OR(AND($B$2=2,AC14&lt;=0.05/$B$2),AC14&gt;=1-0.05/$B$2),X14,#N/A)</f>
        <v>2.5154632381720149E-11</v>
      </c>
      <c r="AA14" s="2" t="e">
        <v>#N/A</v>
      </c>
      <c r="AB14" s="2">
        <f t="shared" si="0"/>
        <v>0</v>
      </c>
      <c r="AC14" s="2">
        <f>NORMDIST('Power &amp; Directional Hypotheses'!V14,'Power &amp; Directional Hypotheses'!$H$1,12/SQRT(20),TRUE)</f>
        <v>6.3365188312800353E-7</v>
      </c>
    </row>
    <row r="15" spans="2:29" x14ac:dyDescent="0.2">
      <c r="V15" s="2">
        <v>87.25</v>
      </c>
      <c r="W15" s="2">
        <f>NORMDIST(V15,$H$1,12/SQRT(20),FALSE)</f>
        <v>1.8598001054258132E-6</v>
      </c>
      <c r="X15" s="2">
        <f>NORMDIST(V15,$H$2,12/SQRT(20),FALSE)</f>
        <v>4.6791510735783966E-11</v>
      </c>
      <c r="Y15" s="2">
        <f>IF(OR(AND($B$2=2,AC15&lt;=0.05/$B$2),AC15&gt;=1-0.05/$B$2),W15,#N/A)</f>
        <v>1.8598001054258132E-6</v>
      </c>
      <c r="Z15" s="2">
        <f>IF(OR(AND($B$2=2,AC15&lt;=0.05/$B$2),AC15&gt;=1-0.05/$B$2),X15,#N/A)</f>
        <v>4.6791510735783966E-11</v>
      </c>
      <c r="AA15" s="2" t="e">
        <v>#N/A</v>
      </c>
      <c r="AB15" s="2">
        <f t="shared" si="0"/>
        <v>0</v>
      </c>
      <c r="AC15" s="2">
        <f>NORMDIST('Power &amp; Directional Hypotheses'!V15,'Power &amp; Directional Hypotheses'!$H$1,12/SQRT(20),TRUE)</f>
        <v>1.0088446802319226E-6</v>
      </c>
    </row>
    <row r="16" spans="2:29" x14ac:dyDescent="0.2">
      <c r="V16" s="2">
        <v>87.5</v>
      </c>
      <c r="W16" s="2">
        <f>NORMDIST(V16,$H$1,12/SQRT(20),FALSE)</f>
        <v>2.8830162850978571E-6</v>
      </c>
      <c r="X16" s="2">
        <f>NORMDIST(V16,$H$2,12/SQRT(20),FALSE)</f>
        <v>8.6287173365513997E-11</v>
      </c>
      <c r="Y16" s="2">
        <f>IF(OR(AND($B$2=2,AC16&lt;=0.05/$B$2),AC16&gt;=1-0.05/$B$2),W16,#N/A)</f>
        <v>2.8830162850978571E-6</v>
      </c>
      <c r="Z16" s="2">
        <f>IF(OR(AND($B$2=2,AC16&lt;=0.05/$B$2),AC16&gt;=1-0.05/$B$2),X16,#N/A)</f>
        <v>8.6287173365513997E-11</v>
      </c>
      <c r="AA16" s="2" t="e">
        <v>#N/A</v>
      </c>
      <c r="AB16" s="2">
        <f t="shared" si="0"/>
        <v>0</v>
      </c>
      <c r="AC16" s="2">
        <f>NORMDIST('Power &amp; Directional Hypotheses'!V16,'Power &amp; Directional Hypotheses'!$H$1,12/SQRT(20),TRUE)</f>
        <v>1.5928027837664476E-6</v>
      </c>
    </row>
    <row r="17" spans="22:29" x14ac:dyDescent="0.2">
      <c r="V17" s="2">
        <v>87.75</v>
      </c>
      <c r="W17" s="2">
        <f>NORMDIST(V17,$H$1,12/SQRT(20),FALSE)</f>
        <v>4.4305537103862186E-6</v>
      </c>
      <c r="X17" s="2">
        <f>NORMDIST(V17,$H$2,12/SQRT(20),FALSE)</f>
        <v>1.5774496285341449E-10</v>
      </c>
      <c r="Y17" s="2">
        <f>IF(OR(AND($B$2=2,AC17&lt;=0.05/$B$2),AC17&gt;=1-0.05/$B$2),W17,#N/A)</f>
        <v>4.4305537103862186E-6</v>
      </c>
      <c r="Z17" s="2">
        <f>IF(OR(AND($B$2=2,AC17&lt;=0.05/$B$2),AC17&gt;=1-0.05/$B$2),X17,#N/A)</f>
        <v>1.5774496285341449E-10</v>
      </c>
      <c r="AA17" s="2" t="e">
        <v>#N/A</v>
      </c>
      <c r="AB17" s="2">
        <f t="shared" si="0"/>
        <v>0</v>
      </c>
      <c r="AC17" s="2">
        <f>NORMDIST('Power &amp; Directional Hypotheses'!V17,'Power &amp; Directional Hypotheses'!$H$1,12/SQRT(20),TRUE)</f>
        <v>2.4938378013837504E-6</v>
      </c>
    </row>
    <row r="18" spans="22:29" x14ac:dyDescent="0.2">
      <c r="V18" s="2">
        <v>88</v>
      </c>
      <c r="W18" s="2">
        <f>NORMDIST(V18,$H$1,12/SQRT(20),FALSE)</f>
        <v>6.7499257967409196E-6</v>
      </c>
      <c r="X18" s="2">
        <f>NORMDIST(V18,$H$2,12/SQRT(20),FALSE)</f>
        <v>2.8588728514903482E-10</v>
      </c>
      <c r="Y18" s="2">
        <f>IF(OR(AND($B$2=2,AC18&lt;=0.05/$B$2),AC18&gt;=1-0.05/$B$2),W18,#N/A)</f>
        <v>6.7499257967409196E-6</v>
      </c>
      <c r="Z18" s="2">
        <f>IF(OR(AND($B$2=2,AC18&lt;=0.05/$B$2),AC18&gt;=1-0.05/$B$2),X18,#N/A)</f>
        <v>2.8588728514903482E-10</v>
      </c>
      <c r="AA18" s="2" t="e">
        <v>#N/A</v>
      </c>
      <c r="AB18" s="2">
        <f t="shared" si="0"/>
        <v>0</v>
      </c>
      <c r="AC18" s="2">
        <f>NORMDIST('Power &amp; Directional Hypotheses'!V18,'Power &amp; Directional Hypotheses'!$H$1,12/SQRT(20),TRUE)</f>
        <v>3.8721082155220345E-6</v>
      </c>
    </row>
    <row r="19" spans="22:29" x14ac:dyDescent="0.2">
      <c r="V19" s="2">
        <v>88.25</v>
      </c>
      <c r="W19" s="2">
        <f>NORMDIST(V19,$H$1,12/SQRT(20),FALSE)</f>
        <v>1.0194597270904466E-5</v>
      </c>
      <c r="X19" s="2">
        <f>NORMDIST(V19,$H$2,12/SQRT(20),FALSE)</f>
        <v>5.1364641761509411E-10</v>
      </c>
      <c r="Y19" s="2">
        <f>IF(OR(AND($B$2=2,AC19&lt;=0.05/$B$2),AC19&gt;=1-0.05/$B$2),W19,#N/A)</f>
        <v>1.0194597270904466E-5</v>
      </c>
      <c r="Z19" s="2">
        <f>IF(OR(AND($B$2=2,AC19&lt;=0.05/$B$2),AC19&gt;=1-0.05/$B$2),X19,#N/A)</f>
        <v>5.1364641761509411E-10</v>
      </c>
      <c r="AA19" s="2" t="e">
        <v>#N/A</v>
      </c>
      <c r="AB19" s="2">
        <f t="shared" si="0"/>
        <v>0</v>
      </c>
      <c r="AC19" s="2">
        <f>NORMDIST('Power &amp; Directional Hypotheses'!V19,'Power &amp; Directional Hypotheses'!$H$1,12/SQRT(20),TRUE)</f>
        <v>5.9621741302445886E-6</v>
      </c>
    </row>
    <row r="20" spans="22:29" x14ac:dyDescent="0.2">
      <c r="V20" s="2">
        <v>88.5</v>
      </c>
      <c r="W20" s="2">
        <f>NORMDIST(V20,$H$1,12/SQRT(20),FALSE)</f>
        <v>1.5264101036793662E-5</v>
      </c>
      <c r="X20" s="2">
        <f>NORMDIST(V20,$H$2,12/SQRT(20),FALSE)</f>
        <v>9.1487923203076473E-10</v>
      </c>
      <c r="Y20" s="2">
        <f>IF(OR(AND($B$2=2,AC20&lt;=0.05/$B$2),AC20&gt;=1-0.05/$B$2),W20,#N/A)</f>
        <v>1.5264101036793662E-5</v>
      </c>
      <c r="Z20" s="2">
        <f>IF(OR(AND($B$2=2,AC20&lt;=0.05/$B$2),AC20&gt;=1-0.05/$B$2),X20,#N/A)</f>
        <v>9.1487923203076473E-10</v>
      </c>
      <c r="AA20" s="2" t="e">
        <v>#N/A</v>
      </c>
      <c r="AB20" s="2">
        <f t="shared" si="0"/>
        <v>0</v>
      </c>
      <c r="AC20" s="2">
        <f>NORMDIST('Power &amp; Directional Hypotheses'!V20,'Power &amp; Directional Hypotheses'!$H$1,12/SQRT(20),TRUE)</f>
        <v>9.1042619390113065E-6</v>
      </c>
    </row>
    <row r="21" spans="22:29" x14ac:dyDescent="0.2">
      <c r="V21" s="2">
        <v>88.75</v>
      </c>
      <c r="W21" s="2">
        <f>NORMDIST(V21,$H$1,12/SQRT(20),FALSE)</f>
        <v>2.2657003552465654E-5</v>
      </c>
      <c r="X21" s="2">
        <f>NORMDIST(V21,$H$2,12/SQRT(20),FALSE)</f>
        <v>1.6154493925689432E-9</v>
      </c>
      <c r="Y21" s="2">
        <f>IF(OR(AND($B$2=2,AC21&lt;=0.05/$B$2),AC21&gt;=1-0.05/$B$2),W21,#N/A)</f>
        <v>2.2657003552465654E-5</v>
      </c>
      <c r="Z21" s="2">
        <f>IF(OR(AND($B$2=2,AC21&lt;=0.05/$B$2),AC21&gt;=1-0.05/$B$2),X21,#N/A)</f>
        <v>1.6154493925689432E-9</v>
      </c>
      <c r="AA21" s="2" t="e">
        <v>#N/A</v>
      </c>
      <c r="AB21" s="2">
        <f t="shared" si="0"/>
        <v>0</v>
      </c>
      <c r="AC21" s="2">
        <f>NORMDIST('Power &amp; Directional Hypotheses'!V21,'Power &amp; Directional Hypotheses'!$H$1,12/SQRT(20),TRUE)</f>
        <v>1.3787103233833808E-5</v>
      </c>
    </row>
    <row r="22" spans="22:29" x14ac:dyDescent="0.2">
      <c r="V22" s="2">
        <v>89</v>
      </c>
      <c r="W22" s="2">
        <f>NORMDIST(V22,$H$1,12/SQRT(20),FALSE)</f>
        <v>3.333986186093623E-5</v>
      </c>
      <c r="X22" s="2">
        <f>NORMDIST(V22,$H$2,12/SQRT(20),FALSE)</f>
        <v>2.8278282464056695E-9</v>
      </c>
      <c r="Y22" s="2">
        <f>IF(OR(AND($B$2=2,AC22&lt;=0.05/$B$2),AC22&gt;=1-0.05/$B$2),W22,#N/A)</f>
        <v>3.333986186093623E-5</v>
      </c>
      <c r="Z22" s="2">
        <f>IF(OR(AND($B$2=2,AC22&lt;=0.05/$B$2),AC22&gt;=1-0.05/$B$2),X22,#N/A)</f>
        <v>2.8278282464056695E-9</v>
      </c>
      <c r="AA22" s="2" t="e">
        <v>#N/A</v>
      </c>
      <c r="AB22" s="2">
        <f t="shared" si="0"/>
        <v>0</v>
      </c>
      <c r="AC22" s="2">
        <f>NORMDIST('Power &amp; Directional Hypotheses'!V22,'Power &amp; Directional Hypotheses'!$H$1,12/SQRT(20),TRUE)</f>
        <v>2.0705944213289159E-5</v>
      </c>
    </row>
    <row r="23" spans="22:29" x14ac:dyDescent="0.2">
      <c r="V23" s="2">
        <v>89.25</v>
      </c>
      <c r="W23" s="2">
        <f>NORMDIST(V23,$H$1,12/SQRT(20),FALSE)</f>
        <v>4.8635703477100219E-5</v>
      </c>
      <c r="X23" s="2">
        <f>NORMDIST(V23,$H$2,12/SQRT(20),FALSE)</f>
        <v>4.9073019547779913E-9</v>
      </c>
      <c r="Y23" s="2">
        <f>IF(OR(AND($B$2=2,AC23&lt;=0.05/$B$2),AC23&gt;=1-0.05/$B$2),W23,#N/A)</f>
        <v>4.8635703477100219E-5</v>
      </c>
      <c r="Z23" s="2">
        <f>IF(OR(AND($B$2=2,AC23&lt;=0.05/$B$2),AC23&gt;=1-0.05/$B$2),X23,#N/A)</f>
        <v>4.9073019547779913E-9</v>
      </c>
      <c r="AA23" s="2" t="e">
        <v>#N/A</v>
      </c>
      <c r="AB23" s="2">
        <f t="shared" si="0"/>
        <v>0</v>
      </c>
      <c r="AC23" s="2">
        <f>NORMDIST('Power &amp; Directional Hypotheses'!V23,'Power &amp; Directional Hypotheses'!$H$1,12/SQRT(20),TRUE)</f>
        <v>3.0840157663436624E-5</v>
      </c>
    </row>
    <row r="24" spans="22:29" x14ac:dyDescent="0.2">
      <c r="V24" s="2">
        <v>89.5</v>
      </c>
      <c r="W24" s="2">
        <f>NORMDIST(V24,$H$1,12/SQRT(20),FALSE)</f>
        <v>7.0335841952895515E-5</v>
      </c>
      <c r="X24" s="2">
        <f>NORMDIST(V24,$H$2,12/SQRT(20),FALSE)</f>
        <v>8.4423357078079314E-9</v>
      </c>
      <c r="Y24" s="2">
        <f>IF(OR(AND($B$2=2,AC24&lt;=0.05/$B$2),AC24&gt;=1-0.05/$B$2),W24,#N/A)</f>
        <v>7.0335841952895515E-5</v>
      </c>
      <c r="Z24" s="2">
        <f>IF(OR(AND($B$2=2,AC24&lt;=0.05/$B$2),AC24&gt;=1-0.05/$B$2),X24,#N/A)</f>
        <v>8.4423357078079314E-9</v>
      </c>
      <c r="AA24" s="2" t="e">
        <v>#N/A</v>
      </c>
      <c r="AB24" s="2">
        <f t="shared" si="0"/>
        <v>0</v>
      </c>
      <c r="AC24" s="2">
        <f>NORMDIST('Power &amp; Directional Hypotheses'!V24,'Power &amp; Directional Hypotheses'!$H$1,12/SQRT(20),TRUE)</f>
        <v>4.5555810551928785E-5</v>
      </c>
    </row>
    <row r="25" spans="22:29" x14ac:dyDescent="0.2">
      <c r="V25" s="2">
        <v>89.75</v>
      </c>
      <c r="W25" s="2">
        <f>NORMDIST(V25,$H$1,12/SQRT(20),FALSE)</f>
        <v>1.0083893765462614E-4</v>
      </c>
      <c r="X25" s="2">
        <f>NORMDIST(V25,$H$2,12/SQRT(20),FALSE)</f>
        <v>1.4398343707003473E-8</v>
      </c>
      <c r="Y25" s="2">
        <f>IF(OR(AND($B$2=2,AC25&lt;=0.05/$B$2),AC25&gt;=1-0.05/$B$2),W25,#N/A)</f>
        <v>1.0083893765462614E-4</v>
      </c>
      <c r="Z25" s="2">
        <f>IF(OR(AND($B$2=2,AC25&lt;=0.05/$B$2),AC25&gt;=1-0.05/$B$2),X25,#N/A)</f>
        <v>1.4398343707003473E-8</v>
      </c>
      <c r="AA25" s="2" t="e">
        <v>#N/A</v>
      </c>
      <c r="AB25" s="2">
        <f t="shared" si="0"/>
        <v>0</v>
      </c>
      <c r="AC25" s="2">
        <f>NORMDIST('Power &amp; Directional Hypotheses'!V25,'Power &amp; Directional Hypotheses'!$H$1,12/SQRT(20),TRUE)</f>
        <v>6.6739510363070286E-5</v>
      </c>
    </row>
    <row r="26" spans="22:29" x14ac:dyDescent="0.2">
      <c r="V26" s="2">
        <v>90</v>
      </c>
      <c r="W26" s="2">
        <f>NORMDIST(V26,$H$1,12/SQRT(20),FALSE)</f>
        <v>1.4332102830568469E-4</v>
      </c>
      <c r="X26" s="2">
        <f>NORMDIST(V26,$H$2,12/SQRT(20),FALSE)</f>
        <v>2.4344033549367408E-8</v>
      </c>
      <c r="Y26" s="2">
        <f>IF(OR(AND($B$2=2,AC26&lt;=0.05/$B$2),AC26&gt;=1-0.05/$B$2),W26,#N/A)</f>
        <v>1.4332102830568469E-4</v>
      </c>
      <c r="Z26" s="2">
        <f>IF(OR(AND($B$2=2,AC26&lt;=0.05/$B$2),AC26&gt;=1-0.05/$B$2),X26,#N/A)</f>
        <v>2.4344033549367408E-8</v>
      </c>
      <c r="AA26" s="2" t="e">
        <v>#N/A</v>
      </c>
      <c r="AB26" s="2">
        <f t="shared" si="0"/>
        <v>0</v>
      </c>
      <c r="AC26" s="2">
        <f>NORMDIST('Power &amp; Directional Hypotheses'!V26,'Power &amp; Directional Hypotheses'!$H$1,12/SQRT(20),TRUE)</f>
        <v>9.6970814551859734E-5</v>
      </c>
    </row>
    <row r="27" spans="22:29" x14ac:dyDescent="0.2">
      <c r="V27" s="2">
        <v>90.25</v>
      </c>
      <c r="W27" s="2">
        <f>NORMDIST(V27,$H$1,12/SQRT(20),FALSE)</f>
        <v>2.0193967450780133E-4</v>
      </c>
      <c r="X27" s="2">
        <f>NORMDIST(V27,$H$2,12/SQRT(20),FALSE)</f>
        <v>4.0803989001936819E-8</v>
      </c>
      <c r="Y27" s="2">
        <f>IF(OR(AND($B$2=2,AC27&lt;=0.05/$B$2),AC27&gt;=1-0.05/$B$2),W27,#N/A)</f>
        <v>2.0193967450780133E-4</v>
      </c>
      <c r="Z27" s="2">
        <f>IF(OR(AND($B$2=2,AC27&lt;=0.05/$B$2),AC27&gt;=1-0.05/$B$2),X27,#N/A)</f>
        <v>4.0803989001936819E-8</v>
      </c>
      <c r="AA27" s="2" t="e">
        <v>#N/A</v>
      </c>
      <c r="AB27" s="2">
        <f t="shared" si="0"/>
        <v>0</v>
      </c>
      <c r="AC27" s="2">
        <f>NORMDIST('Power &amp; Directional Hypotheses'!V27,'Power &amp; Directional Hypotheses'!$H$1,12/SQRT(20),TRUE)</f>
        <v>1.3974135568806968E-4</v>
      </c>
    </row>
    <row r="28" spans="22:29" x14ac:dyDescent="0.2">
      <c r="V28" s="2">
        <v>90.5</v>
      </c>
      <c r="W28" s="2">
        <f>NORMDIST(V28,$H$1,12/SQRT(20),FALSE)</f>
        <v>2.8207426875337784E-4</v>
      </c>
      <c r="X28" s="2">
        <f>NORMDIST(V28,$H$2,12/SQRT(20),FALSE)</f>
        <v>6.7802044291666784E-8</v>
      </c>
      <c r="Y28" s="2">
        <f>IF(OR(AND($B$2=2,AC28&lt;=0.05/$B$2),AC28&gt;=1-0.05/$B$2),W28,#N/A)</f>
        <v>2.8207426875337784E-4</v>
      </c>
      <c r="Z28" s="2">
        <f>IF(OR(AND($B$2=2,AC28&lt;=0.05/$B$2),AC28&gt;=1-0.05/$B$2),X28,#N/A)</f>
        <v>6.7802044291666784E-8</v>
      </c>
      <c r="AA28" s="2" t="e">
        <v>#N/A</v>
      </c>
      <c r="AB28" s="2">
        <f t="shared" si="0"/>
        <v>0</v>
      </c>
      <c r="AC28" s="2">
        <f>NORMDIST('Power &amp; Directional Hypotheses'!V28,'Power &amp; Directional Hypotheses'!$H$1,12/SQRT(20),TRUE)</f>
        <v>1.9972949616575841E-4</v>
      </c>
    </row>
    <row r="29" spans="22:29" x14ac:dyDescent="0.2">
      <c r="V29" s="2">
        <v>90.75</v>
      </c>
      <c r="W29" s="2">
        <f>NORMDIST(V29,$H$1,12/SQRT(20),FALSE)</f>
        <v>3.9060281839549876E-4</v>
      </c>
      <c r="X29" s="2">
        <f>NORMDIST(V29,$H$2,12/SQRT(20),FALSE)</f>
        <v>1.1168967768300591E-7</v>
      </c>
      <c r="Y29" s="2">
        <f>IF(OR(AND($B$2=2,AC29&lt;=0.05/$B$2),AC29&gt;=1-0.05/$B$2),W29,#N/A)</f>
        <v>3.9060281839549876E-4</v>
      </c>
      <c r="Z29" s="2">
        <f>IF(OR(AND($B$2=2,AC29&lt;=0.05/$B$2),AC29&gt;=1-0.05/$B$2),X29,#N/A)</f>
        <v>1.1168967768300591E-7</v>
      </c>
      <c r="AA29" s="2" t="e">
        <v>#N/A</v>
      </c>
      <c r="AB29" s="2">
        <f t="shared" si="0"/>
        <v>0</v>
      </c>
      <c r="AC29" s="2">
        <f>NORMDIST('Power &amp; Directional Hypotheses'!V29,'Power &amp; Directional Hypotheses'!$H$1,12/SQRT(20),TRUE)</f>
        <v>2.8313963582649547E-4</v>
      </c>
    </row>
    <row r="30" spans="22:29" x14ac:dyDescent="0.2">
      <c r="V30" s="2">
        <v>91</v>
      </c>
      <c r="W30" s="2">
        <f>NORMDIST(V30,$H$1,12/SQRT(20),FALSE)</f>
        <v>5.3621302228276885E-4</v>
      </c>
      <c r="X30" s="2">
        <f>NORMDIST(V30,$H$2,12/SQRT(20),FALSE)</f>
        <v>1.8239518506459407E-7</v>
      </c>
      <c r="Y30" s="2">
        <f>IF(OR(AND($B$2=2,AC30&lt;=0.05/$B$2),AC30&gt;=1-0.05/$B$2),W30,#N/A)</f>
        <v>5.3621302228276885E-4</v>
      </c>
      <c r="Z30" s="2">
        <f>IF(OR(AND($B$2=2,AC30&lt;=0.05/$B$2),AC30&gt;=1-0.05/$B$2),X30,#N/A)</f>
        <v>1.8239518506459407E-7</v>
      </c>
      <c r="AA30" s="2" t="e">
        <v>#N/A</v>
      </c>
      <c r="AB30" s="2">
        <f t="shared" si="0"/>
        <v>0</v>
      </c>
      <c r="AC30" s="2">
        <f>NORMDIST('Power &amp; Directional Hypotheses'!V30,'Power &amp; Directional Hypotheses'!$H$1,12/SQRT(20),TRUE)</f>
        <v>3.9811507879540471E-4</v>
      </c>
    </row>
    <row r="31" spans="22:29" x14ac:dyDescent="0.2">
      <c r="V31" s="2">
        <v>91.25</v>
      </c>
      <c r="W31" s="2">
        <f>NORMDIST(V31,$H$1,12/SQRT(20),FALSE)</f>
        <v>7.2974213642902316E-4</v>
      </c>
      <c r="X31" s="2">
        <f>NORMDIST(V31,$H$2,12/SQRT(20),FALSE)</f>
        <v>2.9528663035983283E-7</v>
      </c>
      <c r="Y31" s="2">
        <f>IF(OR(AND($B$2=2,AC31&lt;=0.05/$B$2),AC31&gt;=1-0.05/$B$2),W31,#N/A)</f>
        <v>7.2974213642902316E-4</v>
      </c>
      <c r="Z31" s="2">
        <f>IF(OR(AND($B$2=2,AC31&lt;=0.05/$B$2),AC31&gt;=1-0.05/$B$2),X31,#N/A)</f>
        <v>2.9528663035983283E-7</v>
      </c>
      <c r="AA31" s="2" t="e">
        <v>#N/A</v>
      </c>
      <c r="AB31" s="2">
        <f t="shared" si="0"/>
        <v>0</v>
      </c>
      <c r="AC31" s="2">
        <f>NORMDIST('Power &amp; Directional Hypotheses'!V31,'Power &amp; Directional Hypotheses'!$H$1,12/SQRT(20),TRUE)</f>
        <v>5.5523242312315816E-4</v>
      </c>
    </row>
    <row r="32" spans="22:29" x14ac:dyDescent="0.2">
      <c r="V32" s="2">
        <v>91.5</v>
      </c>
      <c r="W32" s="2">
        <f>NORMDIST(V32,$H$1,12/SQRT(20),FALSE)</f>
        <v>9.8453593742455197E-4</v>
      </c>
      <c r="X32" s="2">
        <f>NORMDIST(V32,$H$2,12/SQRT(20),FALSE)</f>
        <v>4.7391917521466088E-7</v>
      </c>
      <c r="Y32" s="2">
        <f>IF(OR(AND($B$2=2,AC32&lt;=0.05/$B$2),AC32&gt;=1-0.05/$B$2),W32,#N/A)</f>
        <v>9.8453593742455197E-4</v>
      </c>
      <c r="Z32" s="2">
        <f>IF(OR(AND($B$2=2,AC32&lt;=0.05/$B$2),AC32&gt;=1-0.05/$B$2),X32,#N/A)</f>
        <v>4.7391917521466088E-7</v>
      </c>
      <c r="AA32" s="2" t="e">
        <v>#N/A</v>
      </c>
      <c r="AB32" s="2">
        <f t="shared" si="0"/>
        <v>0</v>
      </c>
      <c r="AC32" s="2">
        <f>NORMDIST('Power &amp; Directional Hypotheses'!V32,'Power &amp; Directional Hypotheses'!$H$1,12/SQRT(20),TRUE)</f>
        <v>7.6808355514614728E-4</v>
      </c>
    </row>
    <row r="33" spans="22:29" x14ac:dyDescent="0.2">
      <c r="V33" s="2">
        <v>91.75</v>
      </c>
      <c r="W33" s="2">
        <f>NORMDIST(V33,$H$1,12/SQRT(20),FALSE)</f>
        <v>1.316812090683708E-3</v>
      </c>
      <c r="X33" s="2">
        <f>NORMDIST(V33,$H$2,12/SQRT(20),FALSE)</f>
        <v>7.5404082639379078E-7</v>
      </c>
      <c r="Y33" s="2">
        <f>IF(OR(AND($B$2=2,AC33&lt;=0.05/$B$2),AC33&gt;=1-0.05/$B$2),W33,#N/A)</f>
        <v>1.316812090683708E-3</v>
      </c>
      <c r="Z33" s="2">
        <f>IF(OR(AND($B$2=2,AC33&lt;=0.05/$B$2),AC33&gt;=1-0.05/$B$2),X33,#N/A)</f>
        <v>7.5404082639379078E-7</v>
      </c>
      <c r="AA33" s="2" t="e">
        <v>#N/A</v>
      </c>
      <c r="AB33" s="2">
        <f t="shared" si="0"/>
        <v>0</v>
      </c>
      <c r="AC33" s="2">
        <f>NORMDIST('Power &amp; Directional Hypotheses'!V33,'Power &amp; Directional Hypotheses'!$H$1,12/SQRT(20),TRUE)</f>
        <v>1.0539482983193387E-3</v>
      </c>
    </row>
    <row r="34" spans="22:29" x14ac:dyDescent="0.2">
      <c r="V34" s="2">
        <v>92</v>
      </c>
      <c r="W34" s="2">
        <f>NORMDIST(V34,$H$1,12/SQRT(20),FALSE)</f>
        <v>1.746007561775814E-3</v>
      </c>
      <c r="X34" s="2">
        <f>NORMDIST(V34,$H$2,12/SQRT(20),FALSE)</f>
        <v>1.1893660102253522E-6</v>
      </c>
      <c r="Y34" s="2">
        <f>IF(OR(AND($B$2=2,AC34&lt;=0.05/$B$2),AC34&gt;=1-0.05/$B$2),W34,#N/A)</f>
        <v>1.746007561775814E-3</v>
      </c>
      <c r="Z34" s="2">
        <f>IF(OR(AND($B$2=2,AC34&lt;=0.05/$B$2),AC34&gt;=1-0.05/$B$2),X34,#N/A)</f>
        <v>1.1893660102253522E-6</v>
      </c>
      <c r="AA34" s="2" t="e">
        <v>#N/A</v>
      </c>
      <c r="AB34" s="2">
        <f t="shared" si="0"/>
        <v>0</v>
      </c>
      <c r="AC34" s="2">
        <f>NORMDIST('Power &amp; Directional Hypotheses'!V34,'Power &amp; Directional Hypotheses'!$H$1,12/SQRT(20),TRUE)</f>
        <v>1.4345563960383074E-3</v>
      </c>
    </row>
    <row r="35" spans="22:29" x14ac:dyDescent="0.2">
      <c r="V35" s="2">
        <v>92.25</v>
      </c>
      <c r="W35" s="2">
        <f>NORMDIST(V35,$H$1,12/SQRT(20),FALSE)</f>
        <v>2.2950836423619747E-3</v>
      </c>
      <c r="X35" s="2">
        <f>NORMDIST(V35,$H$2,12/SQRT(20),FALSE)</f>
        <v>1.8598001054258132E-6</v>
      </c>
      <c r="Y35" s="2">
        <f>IF(OR(AND($B$2=2,AC35&lt;=0.05/$B$2),AC35&gt;=1-0.05/$B$2),W35,#N/A)</f>
        <v>2.2950836423619747E-3</v>
      </c>
      <c r="Z35" s="2">
        <f>IF(OR(AND($B$2=2,AC35&lt;=0.05/$B$2),AC35&gt;=1-0.05/$B$2),X35,#N/A)</f>
        <v>1.8598001054258132E-6</v>
      </c>
      <c r="AA35" s="2" t="e">
        <v>#N/A</v>
      </c>
      <c r="AB35" s="2">
        <f t="shared" si="0"/>
        <v>0</v>
      </c>
      <c r="AC35" s="2">
        <f>NORMDIST('Power &amp; Directional Hypotheses'!V35,'Power &amp; Directional Hypotheses'!$H$1,12/SQRT(20),TRUE)</f>
        <v>1.9369316637900382E-3</v>
      </c>
    </row>
    <row r="36" spans="22:29" x14ac:dyDescent="0.2">
      <c r="V36" s="2">
        <v>92.5</v>
      </c>
      <c r="W36" s="2">
        <f>NORMDIST(V36,$H$1,12/SQRT(20),FALSE)</f>
        <v>2.9907561032225228E-3</v>
      </c>
      <c r="X36" s="2">
        <f>NORMDIST(V36,$H$2,12/SQRT(20),FALSE)</f>
        <v>2.8830162850978571E-6</v>
      </c>
      <c r="Y36" s="2">
        <f>IF(OR(AND($B$2=2,AC36&lt;=0.05/$B$2),AC36&gt;=1-0.05/$B$2),W36,#N/A)</f>
        <v>2.9907561032225228E-3</v>
      </c>
      <c r="Z36" s="2">
        <f>IF(OR(AND($B$2=2,AC36&lt;=0.05/$B$2),AC36&gt;=1-0.05/$B$2),X36,#N/A)</f>
        <v>2.8830162850978571E-6</v>
      </c>
      <c r="AA36" s="2" t="e">
        <v>#N/A</v>
      </c>
      <c r="AB36" s="2">
        <f t="shared" si="0"/>
        <v>0</v>
      </c>
      <c r="AC36" s="2">
        <f>NORMDIST('Power &amp; Directional Hypotheses'!V36,'Power &amp; Directional Hypotheses'!$H$1,12/SQRT(20),TRUE)</f>
        <v>2.5943037761577818E-3</v>
      </c>
    </row>
    <row r="37" spans="22:29" x14ac:dyDescent="0.2">
      <c r="V37" s="2">
        <v>92.75</v>
      </c>
      <c r="W37" s="2">
        <f>NORMDIST(V37,$H$1,12/SQRT(20),FALSE)</f>
        <v>3.8636124807322056E-3</v>
      </c>
      <c r="X37" s="2">
        <f>NORMDIST(V37,$H$2,12/SQRT(20),FALSE)</f>
        <v>4.4305537103862186E-6</v>
      </c>
      <c r="Y37" s="2">
        <f>IF(OR(AND($B$2=2,AC37&lt;=0.05/$B$2),AC37&gt;=1-0.05/$B$2),W37,#N/A)</f>
        <v>3.8636124807322056E-3</v>
      </c>
      <c r="Z37" s="2">
        <f>IF(OR(AND($B$2=2,AC37&lt;=0.05/$B$2),AC37&gt;=1-0.05/$B$2),X37,#N/A)</f>
        <v>4.4305537103862186E-6</v>
      </c>
      <c r="AA37" s="2" t="e">
        <v>#N/A</v>
      </c>
      <c r="AB37" s="2">
        <f t="shared" si="0"/>
        <v>0</v>
      </c>
      <c r="AC37" s="2">
        <f>NORMDIST('Power &amp; Directional Hypotheses'!V37,'Power &amp; Directional Hypotheses'!$H$1,12/SQRT(20),TRUE)</f>
        <v>3.4470643259766746E-3</v>
      </c>
    </row>
    <row r="38" spans="22:29" x14ac:dyDescent="0.2">
      <c r="V38" s="2">
        <v>93</v>
      </c>
      <c r="W38" s="2">
        <f>NORMDIST(V38,$H$1,12/SQRT(20),FALSE)</f>
        <v>4.948074222825052E-3</v>
      </c>
      <c r="X38" s="2">
        <f>NORMDIST(V38,$H$2,12/SQRT(20),FALSE)</f>
        <v>6.7499257967409196E-6</v>
      </c>
      <c r="Y38" s="2">
        <f>IF(OR(AND($B$2=2,AC38&lt;=0.05/$B$2),AC38&gt;=1-0.05/$B$2),W38,#N/A)</f>
        <v>4.948074222825052E-3</v>
      </c>
      <c r="Z38" s="2">
        <f>IF(OR(AND($B$2=2,AC38&lt;=0.05/$B$2),AC38&gt;=1-0.05/$B$2),X38,#N/A)</f>
        <v>6.7499257967409196E-6</v>
      </c>
      <c r="AA38" s="2" t="e">
        <v>#N/A</v>
      </c>
      <c r="AB38" s="2">
        <f t="shared" si="0"/>
        <v>0</v>
      </c>
      <c r="AC38" s="2">
        <f>NORMDIST('Power &amp; Directional Hypotheses'!V38,'Power &amp; Directional Hypotheses'!$H$1,12/SQRT(20),TRUE)</f>
        <v>4.5437337262196013E-3</v>
      </c>
    </row>
    <row r="39" spans="22:29" x14ac:dyDescent="0.2">
      <c r="V39" s="2">
        <v>93.25</v>
      </c>
      <c r="W39" s="2">
        <f>NORMDIST(V39,$H$1,12/SQRT(20),FALSE)</f>
        <v>6.2821591354408996E-3</v>
      </c>
      <c r="X39" s="2">
        <f>NORMDIST(V39,$H$2,12/SQRT(20),FALSE)</f>
        <v>1.0194597270904466E-5</v>
      </c>
      <c r="Y39" s="2">
        <f>IF(OR(AND($B$2=2,AC39&lt;=0.05/$B$2),AC39&gt;=1-0.05/$B$2),W39,#N/A)</f>
        <v>6.2821591354408996E-3</v>
      </c>
      <c r="Z39" s="2">
        <f>IF(OR(AND($B$2=2,AC39&lt;=0.05/$B$2),AC39&gt;=1-0.05/$B$2),X39,#N/A)</f>
        <v>1.0194597270904466E-5</v>
      </c>
      <c r="AA39" s="2" t="e">
        <v>#N/A</v>
      </c>
      <c r="AB39" s="2">
        <f t="shared" si="0"/>
        <v>0</v>
      </c>
      <c r="AC39" s="2">
        <f>NORMDIST('Power &amp; Directional Hypotheses'!V39,'Power &amp; Directional Hypotheses'!$H$1,12/SQRT(20),TRUE)</f>
        <v>5.9418946210736323E-3</v>
      </c>
    </row>
    <row r="40" spans="22:29" x14ac:dyDescent="0.2">
      <c r="V40" s="2">
        <v>93.5</v>
      </c>
      <c r="W40" s="2">
        <f>NORMDIST(V40,$H$1,12/SQRT(20),FALSE)</f>
        <v>7.9070000940924465E-3</v>
      </c>
      <c r="X40" s="2">
        <f>NORMDIST(V40,$H$2,12/SQRT(20),FALSE)</f>
        <v>1.5264101036793662E-5</v>
      </c>
      <c r="Y40" s="2">
        <f>IF(OR(AND($B$2=2,AC40&lt;=0.05/$B$2),AC40&gt;=1-0.05/$B$2),W40,#N/A)</f>
        <v>7.9070000940924465E-3</v>
      </c>
      <c r="Z40" s="2">
        <f>IF(OR(AND($B$2=2,AC40&lt;=0.05/$B$2),AC40&gt;=1-0.05/$B$2),X40,#N/A)</f>
        <v>1.5264101036793662E-5</v>
      </c>
      <c r="AA40" s="2" t="e">
        <v>#N/A</v>
      </c>
      <c r="AB40" s="2">
        <f t="shared" si="0"/>
        <v>0</v>
      </c>
      <c r="AC40" s="2">
        <f>NORMDIST('Power &amp; Directional Hypotheses'!V40,'Power &amp; Directional Hypotheses'!$H$1,12/SQRT(20),TRUE)</f>
        <v>7.7090363314180161E-3</v>
      </c>
    </row>
    <row r="41" spans="22:29" x14ac:dyDescent="0.2">
      <c r="V41" s="2">
        <v>93.75</v>
      </c>
      <c r="W41" s="2">
        <f>NORMDIST(V41,$H$1,12/SQRT(20),FALSE)</f>
        <v>9.8660801008381167E-3</v>
      </c>
      <c r="X41" s="2">
        <f>NORMDIST(V41,$H$2,12/SQRT(20),FALSE)</f>
        <v>2.2657003552465654E-5</v>
      </c>
      <c r="Y41" s="2">
        <f>IF(OR(AND($B$2=2,AC41&lt;=0.05/$B$2),AC41&gt;=1-0.05/$B$2),W41,#N/A)</f>
        <v>9.8660801008381167E-3</v>
      </c>
      <c r="Z41" s="2">
        <f>IF(OR(AND($B$2=2,AC41&lt;=0.05/$B$2),AC41&gt;=1-0.05/$B$2),X41,#N/A)</f>
        <v>2.2657003552465654E-5</v>
      </c>
      <c r="AA41" s="2" t="e">
        <v>#N/A</v>
      </c>
      <c r="AB41" s="2">
        <f t="shared" si="0"/>
        <v>0</v>
      </c>
      <c r="AC41" s="2">
        <f>NORMDIST('Power &amp; Directional Hypotheses'!V41,'Power &amp; Directional Hypotheses'!$H$1,12/SQRT(20),TRUE)</f>
        <v>9.9232442831538002E-3</v>
      </c>
    </row>
    <row r="42" spans="22:29" x14ac:dyDescent="0.2">
      <c r="V42" s="2">
        <v>94</v>
      </c>
      <c r="W42" s="2">
        <f>NORMDIST(V42,$H$1,12/SQRT(20),FALSE)</f>
        <v>1.2204152134938735E-2</v>
      </c>
      <c r="X42" s="2">
        <f>NORMDIST(V42,$H$2,12/SQRT(20),FALSE)</f>
        <v>3.333986186093623E-5</v>
      </c>
      <c r="Y42" s="2">
        <f>IF(OR(AND($B$2=2,AC42&lt;=0.05/$B$2),AC42&gt;=1-0.05/$B$2),W42,#N/A)</f>
        <v>1.2204152134938735E-2</v>
      </c>
      <c r="Z42" s="2">
        <f>IF(OR(AND($B$2=2,AC42&lt;=0.05/$B$2),AC42&gt;=1-0.05/$B$2),X42,#N/A)</f>
        <v>3.333986186093623E-5</v>
      </c>
      <c r="AA42" s="2" t="e">
        <v>#N/A</v>
      </c>
      <c r="AB42" s="2">
        <f t="shared" si="0"/>
        <v>0</v>
      </c>
      <c r="AC42" s="2">
        <f>NORMDIST('Power &amp; Directional Hypotheses'!V42,'Power &amp; Directional Hypotheses'!$H$1,12/SQRT(20),TRUE)</f>
        <v>1.2673659338734126E-2</v>
      </c>
    </row>
    <row r="43" spans="22:29" x14ac:dyDescent="0.2">
      <c r="V43" s="2">
        <v>94.25</v>
      </c>
      <c r="W43" s="2">
        <f>NORMDIST(V43,$H$1,12/SQRT(20),FALSE)</f>
        <v>1.4965825297870838E-2</v>
      </c>
      <c r="X43" s="2">
        <f>NORMDIST(V43,$H$2,12/SQRT(20),FALSE)</f>
        <v>4.8635703477100219E-5</v>
      </c>
      <c r="Y43" s="2">
        <f>IF(OR(AND($B$2=2,AC43&lt;=0.05/$B$2),AC43&gt;=1-0.05/$B$2),W43,#N/A)</f>
        <v>1.4965825297870838E-2</v>
      </c>
      <c r="Z43" s="2">
        <f>IF(OR(AND($B$2=2,AC43&lt;=0.05/$B$2),AC43&gt;=1-0.05/$B$2),X43,#N/A)</f>
        <v>4.8635703477100219E-5</v>
      </c>
      <c r="AA43" s="2" t="e">
        <v>#N/A</v>
      </c>
      <c r="AB43" s="2">
        <f t="shared" si="0"/>
        <v>0</v>
      </c>
      <c r="AC43" s="2">
        <f>NORMDIST('Power &amp; Directional Hypotheses'!V43,'Power &amp; Directional Hypotheses'!$H$1,12/SQRT(20),TRUE)</f>
        <v>1.6060625595788806E-2</v>
      </c>
    </row>
    <row r="44" spans="22:29" x14ac:dyDescent="0.2">
      <c r="V44" s="2">
        <v>94.5</v>
      </c>
      <c r="W44" s="2">
        <f>NORMDIST(V44,$H$1,12/SQRT(20),FALSE)</f>
        <v>1.8193816585794019E-2</v>
      </c>
      <c r="X44" s="2">
        <f>NORMDIST(V44,$H$2,12/SQRT(20),FALSE)</f>
        <v>7.0335841952895515E-5</v>
      </c>
      <c r="Y44" s="2">
        <f>IF(OR(AND($B$2=2,AC44&lt;=0.05/$B$2),AC44&gt;=1-0.05/$B$2),W44,#N/A)</f>
        <v>1.8193816585794019E-2</v>
      </c>
      <c r="Z44" s="2">
        <f>IF(OR(AND($B$2=2,AC44&lt;=0.05/$B$2),AC44&gt;=1-0.05/$B$2),X44,#N/A)</f>
        <v>7.0335841952895515E-5</v>
      </c>
      <c r="AA44" s="2" t="e">
        <v>#N/A</v>
      </c>
      <c r="AB44" s="2">
        <f t="shared" si="0"/>
        <v>0</v>
      </c>
      <c r="AC44" s="2">
        <f>NORMDIST('Power &amp; Directional Hypotheses'!V44,'Power &amp; Directional Hypotheses'!$H$1,12/SQRT(20),TRUE)</f>
        <v>2.0195442723079715E-2</v>
      </c>
    </row>
    <row r="45" spans="22:29" x14ac:dyDescent="0.2">
      <c r="V45" s="2">
        <v>94.75</v>
      </c>
      <c r="W45" s="2">
        <f>NORMDIST(V45,$H$1,12/SQRT(20),FALSE)</f>
        <v>2.1926889896040733E-2</v>
      </c>
      <c r="X45" s="2">
        <f>NORMDIST(V45,$H$2,12/SQRT(20),FALSE)</f>
        <v>1.0083893765462614E-4</v>
      </c>
      <c r="Y45" s="2" t="e">
        <f>IF(OR(AND($B$2=2,AC45&lt;=0.05/$B$2),AC45&gt;=1-0.05/$B$2),W45,#N/A)</f>
        <v>#N/A</v>
      </c>
      <c r="Z45" s="2" t="e">
        <f>IF(OR(AND($B$2=2,AC45&lt;=0.05/$B$2),AC45&gt;=1-0.05/$B$2),X45,#N/A)</f>
        <v>#N/A</v>
      </c>
      <c r="AA45" s="2" t="e">
        <v>#N/A</v>
      </c>
      <c r="AB45" s="2">
        <f t="shared" si="0"/>
        <v>0</v>
      </c>
      <c r="AC45" s="2">
        <f>NORMDIST('Power &amp; Directional Hypotheses'!V45,'Power &amp; Directional Hypotheses'!$H$1,12/SQRT(20),TRUE)</f>
        <v>2.519964143574115E-2</v>
      </c>
    </row>
    <row r="46" spans="22:29" x14ac:dyDescent="0.2">
      <c r="V46" s="2">
        <v>95</v>
      </c>
      <c r="W46" s="2">
        <f>NORMDIST(V46,$H$1,12/SQRT(20),FALSE)</f>
        <v>2.6197529741734452E-2</v>
      </c>
      <c r="X46" s="2">
        <f>NORMDIST(V46,$H$2,12/SQRT(20),FALSE)</f>
        <v>1.4332102830568469E-4</v>
      </c>
      <c r="Y46" s="2" t="e">
        <f>IF(OR(AND($B$2=2,AC46&lt;=0.05/$B$2),AC46&gt;=1-0.05/$B$2),W46,#N/A)</f>
        <v>#N/A</v>
      </c>
      <c r="Z46" s="2" t="e">
        <f>IF(OR(AND($B$2=2,AC46&lt;=0.05/$B$2),AC46&gt;=1-0.05/$B$2),X46,#N/A)</f>
        <v>#N/A</v>
      </c>
      <c r="AA46" s="2" t="e">
        <v>#N/A</v>
      </c>
      <c r="AB46" s="2">
        <f t="shared" si="0"/>
        <v>0</v>
      </c>
      <c r="AC46" s="2">
        <f>NORMDIST('Power &amp; Directional Hypotheses'!V46,'Power &amp; Directional Hypotheses'!$H$1,12/SQRT(20),TRUE)</f>
        <v>3.1203709284352909E-2</v>
      </c>
    </row>
    <row r="47" spans="22:29" x14ac:dyDescent="0.2">
      <c r="V47" s="2">
        <v>95.25</v>
      </c>
      <c r="W47" s="2">
        <f>NORMDIST(V47,$H$1,12/SQRT(20),FALSE)</f>
        <v>3.1029425221999488E-2</v>
      </c>
      <c r="X47" s="2">
        <f>NORMDIST(V47,$H$2,12/SQRT(20),FALSE)</f>
        <v>2.0193967450780133E-4</v>
      </c>
      <c r="Y47" s="2" t="e">
        <f>IF(OR(AND($B$2=2,AC47&lt;=0.05/$B$2),AC47&gt;=1-0.05/$B$2),W47,#N/A)</f>
        <v>#N/A</v>
      </c>
      <c r="Z47" s="2" t="e">
        <f>IF(OR(AND($B$2=2,AC47&lt;=0.05/$B$2),AC47&gt;=1-0.05/$B$2),X47,#N/A)</f>
        <v>#N/A</v>
      </c>
      <c r="AA47" s="2" t="e">
        <v>#N/A</v>
      </c>
      <c r="AB47" s="2">
        <f t="shared" si="0"/>
        <v>0</v>
      </c>
      <c r="AC47" s="2">
        <f>NORMDIST('Power &amp; Directional Hypotheses'!V47,'Power &amp; Directional Hypotheses'!$H$1,12/SQRT(20),TRUE)</f>
        <v>3.834520928213922E-2</v>
      </c>
    </row>
    <row r="48" spans="22:29" x14ac:dyDescent="0.2">
      <c r="V48" s="2">
        <v>95.5</v>
      </c>
      <c r="W48" s="2">
        <f>NORMDIST(V48,$H$1,12/SQRT(20),FALSE)</f>
        <v>3.6434868165445437E-2</v>
      </c>
      <c r="X48" s="2">
        <f>NORMDIST(V48,$H$2,12/SQRT(20),FALSE)</f>
        <v>2.8207426875337784E-4</v>
      </c>
      <c r="Y48" s="2" t="e">
        <f>IF(OR(AND($B$2=2,AC48&lt;=0.05/$B$2),AC48&gt;=1-0.05/$B$2),W48,#N/A)</f>
        <v>#N/A</v>
      </c>
      <c r="Z48" s="2" t="e">
        <f>IF(OR(AND($B$2=2,AC48&lt;=0.05/$B$2),AC48&gt;=1-0.05/$B$2),X48,#N/A)</f>
        <v>#N/A</v>
      </c>
      <c r="AA48" s="2" t="e">
        <v>#N/A</v>
      </c>
      <c r="AB48" s="2">
        <f t="shared" si="0"/>
        <v>0</v>
      </c>
      <c r="AC48" s="2">
        <f>NORMDIST('Power &amp; Directional Hypotheses'!V48,'Power &amp; Directional Hypotheses'!$H$1,12/SQRT(20),TRUE)</f>
        <v>4.6766256344546529E-2</v>
      </c>
    </row>
    <row r="49" spans="22:29" x14ac:dyDescent="0.2">
      <c r="V49" s="2">
        <v>95.75</v>
      </c>
      <c r="W49" s="2">
        <f>NORMDIST(V49,$H$1,12/SQRT(20),FALSE)</f>
        <v>4.2412195686244054E-2</v>
      </c>
      <c r="X49" s="2">
        <f>NORMDIST(V49,$H$2,12/SQRT(20),FALSE)</f>
        <v>3.9060281839549876E-4</v>
      </c>
      <c r="Y49" s="2" t="e">
        <f>IF(OR(AND($B$2=2,AC49&lt;=0.05/$B$2),AC49&gt;=1-0.05/$B$2),W49,#N/A)</f>
        <v>#N/A</v>
      </c>
      <c r="Z49" s="2" t="e">
        <f>IF(OR(AND($B$2=2,AC49&lt;=0.05/$B$2),AC49&gt;=1-0.05/$B$2),X49,#N/A)</f>
        <v>#N/A</v>
      </c>
      <c r="AA49" s="2" t="e">
        <v>#N/A</v>
      </c>
      <c r="AB49" s="2">
        <f t="shared" si="0"/>
        <v>0</v>
      </c>
      <c r="AC49" s="2">
        <f>NORMDIST('Power &amp; Directional Hypotheses'!V49,'Power &amp; Directional Hypotheses'!$H$1,12/SQRT(20),TRUE)</f>
        <v>5.6610345854432753E-2</v>
      </c>
    </row>
    <row r="50" spans="22:29" x14ac:dyDescent="0.2">
      <c r="V50" s="2">
        <v>96</v>
      </c>
      <c r="W50" s="2">
        <f>NORMDIST(V50,$H$1,12/SQRT(20),FALSE)</f>
        <v>4.894342903470579E-2</v>
      </c>
      <c r="X50" s="2">
        <f>NORMDIST(V50,$H$2,12/SQRT(20),FALSE)</f>
        <v>5.3621302228276885E-4</v>
      </c>
      <c r="Y50" s="2" t="e">
        <f>IF(OR(AND($B$2=2,AC50&lt;=0.05/$B$2),AC50&gt;=1-0.05/$B$2),W50,#N/A)</f>
        <v>#N/A</v>
      </c>
      <c r="Z50" s="2" t="e">
        <f>IF(OR(AND($B$2=2,AC50&lt;=0.05/$B$2),AC50&gt;=1-0.05/$B$2),X50,#N/A)</f>
        <v>#N/A</v>
      </c>
      <c r="AA50" s="2" t="e">
        <v>#N/A</v>
      </c>
      <c r="AB50" s="2">
        <f t="shared" si="0"/>
        <v>0</v>
      </c>
      <c r="AC50" s="2">
        <f>NORMDIST('Power &amp; Directional Hypotheses'!V50,'Power &amp; Directional Hypotheses'!$H$1,12/SQRT(20),TRUE)</f>
        <v>6.8018564057071795E-2</v>
      </c>
    </row>
    <row r="51" spans="22:29" x14ac:dyDescent="0.2">
      <c r="V51" s="2">
        <v>96.25</v>
      </c>
      <c r="W51" s="2">
        <f>NORMDIST(V51,$H$1,12/SQRT(20),FALSE)</f>
        <v>5.5992274886636099E-2</v>
      </c>
      <c r="X51" s="2">
        <f>NORMDIST(V51,$H$2,12/SQRT(20),FALSE)</f>
        <v>7.2974213642902316E-4</v>
      </c>
      <c r="Y51" s="2" t="e">
        <f>IF(OR(AND($B$2=2,AC51&lt;=0.05/$B$2),AC51&gt;=1-0.05/$B$2),W51,#N/A)</f>
        <v>#N/A</v>
      </c>
      <c r="Z51" s="2" t="e">
        <f>IF(OR(AND($B$2=2,AC51&lt;=0.05/$B$2),AC51&gt;=1-0.05/$B$2),X51,#N/A)</f>
        <v>#N/A</v>
      </c>
      <c r="AA51" s="2" t="e">
        <v>#N/A</v>
      </c>
      <c r="AB51" s="2">
        <f t="shared" si="0"/>
        <v>0</v>
      </c>
      <c r="AC51" s="2">
        <f>NORMDIST('Power &amp; Directional Hypotheses'!V51,'Power &amp; Directional Hypotheses'!$H$1,12/SQRT(20),TRUE)</f>
        <v>8.1125249923615902E-2</v>
      </c>
    </row>
    <row r="52" spans="22:29" x14ac:dyDescent="0.2">
      <c r="V52" s="2">
        <v>96.5</v>
      </c>
      <c r="W52" s="2">
        <f>NORMDIST(V52,$H$1,12/SQRT(20),FALSE)</f>
        <v>6.3502659589578583E-2</v>
      </c>
      <c r="X52" s="2">
        <f>NORMDIST(V52,$H$2,12/SQRT(20),FALSE)</f>
        <v>9.8453593742455197E-4</v>
      </c>
      <c r="Y52" s="2" t="e">
        <f>IF(OR(AND($B$2=2,AC52&lt;=0.05/$B$2),AC52&gt;=1-0.05/$B$2),W52,#N/A)</f>
        <v>#N/A</v>
      </c>
      <c r="Z52" s="2" t="e">
        <f>IF(OR(AND($B$2=2,AC52&lt;=0.05/$B$2),AC52&gt;=1-0.05/$B$2),X52,#N/A)</f>
        <v>#N/A</v>
      </c>
      <c r="AA52" s="2" t="e">
        <v>#N/A</v>
      </c>
      <c r="AB52" s="2">
        <f t="shared" si="0"/>
        <v>0</v>
      </c>
      <c r="AC52" s="2">
        <f>NORMDIST('Power &amp; Directional Hypotheses'!V52,'Power &amp; Directional Hypotheses'!$H$1,12/SQRT(20),TRUE)</f>
        <v>9.6053220433971145E-2</v>
      </c>
    </row>
    <row r="53" spans="22:29" x14ac:dyDescent="0.2">
      <c r="V53" s="2">
        <v>96.75</v>
      </c>
      <c r="W53" s="2">
        <f>NORMDIST(V53,$H$1,12/SQRT(20),FALSE)</f>
        <v>7.1397959344082565E-2</v>
      </c>
      <c r="X53" s="2">
        <f>NORMDIST(V53,$H$2,12/SQRT(20),FALSE)</f>
        <v>1.316812090683708E-3</v>
      </c>
      <c r="Y53" s="2" t="e">
        <f>IF(OR(AND($B$2=2,AC53&lt;=0.05/$B$2),AC53&gt;=1-0.05/$B$2),W53,#N/A)</f>
        <v>#N/A</v>
      </c>
      <c r="Z53" s="2" t="e">
        <f>IF(OR(AND($B$2=2,AC53&lt;=0.05/$B$2),AC53&gt;=1-0.05/$B$2),X53,#N/A)</f>
        <v>#N/A</v>
      </c>
      <c r="AA53" s="2" t="e">
        <v>#N/A</v>
      </c>
      <c r="AB53" s="2">
        <f t="shared" si="0"/>
        <v>0</v>
      </c>
      <c r="AC53" s="2">
        <f>NORMDIST('Power &amp; Directional Hypotheses'!V53,'Power &amp; Directional Hypotheses'!$H$1,12/SQRT(20),TRUE)</f>
        <v>0.11290871318181425</v>
      </c>
    </row>
    <row r="54" spans="22:29" x14ac:dyDescent="0.2">
      <c r="V54" s="2">
        <v>97</v>
      </c>
      <c r="W54" s="2">
        <f>NORMDIST(V54,$H$1,12/SQRT(20),FALSE)</f>
        <v>7.9581068588926093E-2</v>
      </c>
      <c r="X54" s="2">
        <f>NORMDIST(V54,$H$2,12/SQRT(20),FALSE)</f>
        <v>1.746007561775814E-3</v>
      </c>
      <c r="Y54" s="2" t="e">
        <f>IF(OR(AND($B$2=2,AC54&lt;=0.05/$B$2),AC54&gt;=1-0.05/$B$2),W54,#N/A)</f>
        <v>#N/A</v>
      </c>
      <c r="Z54" s="2" t="e">
        <f>IF(OR(AND($B$2=2,AC54&lt;=0.05/$B$2),AC54&gt;=1-0.05/$B$2),X54,#N/A)</f>
        <v>#N/A</v>
      </c>
      <c r="AA54" s="2" t="e">
        <v>#N/A</v>
      </c>
      <c r="AB54" s="2">
        <f t="shared" si="0"/>
        <v>0</v>
      </c>
      <c r="AC54" s="2">
        <f>NORMDIST('Power &amp; Directional Hypotheses'!V54,'Power &amp; Directional Hypotheses'!$H$1,12/SQRT(20),TRUE)</f>
        <v>0.13177623864148635</v>
      </c>
    </row>
    <row r="55" spans="22:29" x14ac:dyDescent="0.2">
      <c r="V55" s="2">
        <v>97.25</v>
      </c>
      <c r="W55" s="2">
        <f>NORMDIST(V55,$H$1,12/SQRT(20),FALSE)</f>
        <v>8.7935414743505552E-2</v>
      </c>
      <c r="X55" s="2">
        <f>NORMDIST(V55,$H$2,12/SQRT(20),FALSE)</f>
        <v>2.2950836423619747E-3</v>
      </c>
      <c r="Y55" s="2" t="e">
        <f>IF(OR(AND($B$2=2,AC55&lt;=0.05/$B$2),AC55&gt;=1-0.05/$B$2),W55,#N/A)</f>
        <v>#N/A</v>
      </c>
      <c r="Z55" s="2" t="e">
        <f>IF(OR(AND($B$2=2,AC55&lt;=0.05/$B$2),AC55&gt;=1-0.05/$B$2),X55,#N/A)</f>
        <v>#N/A</v>
      </c>
      <c r="AA55" s="2" t="e">
        <v>#N/A</v>
      </c>
      <c r="AB55" s="2">
        <f t="shared" si="0"/>
        <v>0</v>
      </c>
      <c r="AC55" s="2">
        <f>NORMDIST('Power &amp; Directional Hypotheses'!V55,'Power &amp; Directional Hypotheses'!$H$1,12/SQRT(20),TRUE)</f>
        <v>0.15271356601339958</v>
      </c>
    </row>
    <row r="56" spans="22:29" x14ac:dyDescent="0.2">
      <c r="V56" s="2">
        <v>97.5</v>
      </c>
      <c r="W56" s="2">
        <f>NORMDIST(V56,$H$1,12/SQRT(20),FALSE)</f>
        <v>9.6326980893563008E-2</v>
      </c>
      <c r="X56" s="2">
        <f>NORMDIST(V56,$H$2,12/SQRT(20),FALSE)</f>
        <v>2.9907561032225228E-3</v>
      </c>
      <c r="Y56" s="2" t="e">
        <f>IF(OR(AND($B$2=2,AC56&lt;=0.05/$B$2),AC56&gt;=1-0.05/$B$2),W56,#N/A)</f>
        <v>#N/A</v>
      </c>
      <c r="Z56" s="2" t="e">
        <f>IF(OR(AND($B$2=2,AC56&lt;=0.05/$B$2),AC56&gt;=1-0.05/$B$2),X56,#N/A)</f>
        <v>#N/A</v>
      </c>
      <c r="AA56" s="2" t="e">
        <v>#N/A</v>
      </c>
      <c r="AB56" s="2">
        <f t="shared" si="0"/>
        <v>0</v>
      </c>
      <c r="AC56" s="2">
        <f>NORMDIST('Power &amp; Directional Hypotheses'!V56,'Power &amp; Directional Hypotheses'!$H$1,12/SQRT(20),TRUE)</f>
        <v>0.17574708802314137</v>
      </c>
    </row>
    <row r="57" spans="22:29" x14ac:dyDescent="0.2">
      <c r="V57" s="2">
        <v>97.75</v>
      </c>
      <c r="W57" s="2">
        <f>NORMDIST(V57,$H$1,12/SQRT(20),FALSE)</f>
        <v>0.10460734120439164</v>
      </c>
      <c r="X57" s="2">
        <f>NORMDIST(V57,$H$2,12/SQRT(20),FALSE)</f>
        <v>3.8636124807322056E-3</v>
      </c>
      <c r="Y57" s="2" t="e">
        <f>IF(OR(AND($B$2=2,AC57&lt;=0.05/$B$2),AC57&gt;=1-0.05/$B$2),W57,#N/A)</f>
        <v>#N/A</v>
      </c>
      <c r="Z57" s="2" t="e">
        <f>IF(OR(AND($B$2=2,AC57&lt;=0.05/$B$2),AC57&gt;=1-0.05/$B$2),X57,#N/A)</f>
        <v>#N/A</v>
      </c>
      <c r="AA57" s="2" t="e">
        <v>#N/A</v>
      </c>
      <c r="AB57" s="2">
        <f t="shared" si="0"/>
        <v>0</v>
      </c>
      <c r="AC57" s="2">
        <f>NORMDIST('Power &amp; Directional Hypotheses'!V57,'Power &amp; Directional Hypotheses'!$H$1,12/SQRT(20),TRUE)</f>
        <v>0.20086781852769886</v>
      </c>
    </row>
    <row r="58" spans="22:29" x14ac:dyDescent="0.2">
      <c r="V58" s="2">
        <v>98</v>
      </c>
      <c r="W58" s="2">
        <f>NORMDIST(V58,$H$1,12/SQRT(20),FALSE)</f>
        <v>0.11261765022648193</v>
      </c>
      <c r="X58" s="2">
        <f>NORMDIST(V58,$H$2,12/SQRT(20),FALSE)</f>
        <v>4.948074222825052E-3</v>
      </c>
      <c r="Y58" s="2" t="e">
        <f>IF(OR(AND($B$2=2,AC58&lt;=0.05/$B$2),AC58&gt;=1-0.05/$B$2),W58,#N/A)</f>
        <v>#N/A</v>
      </c>
      <c r="Z58" s="2" t="e">
        <f>IF(OR(AND($B$2=2,AC58&lt;=0.05/$B$2),AC58&gt;=1-0.05/$B$2),X58,#N/A)</f>
        <v>#N/A</v>
      </c>
      <c r="AA58" s="2" t="e">
        <v>#N/A</v>
      </c>
      <c r="AB58" s="2">
        <f t="shared" si="0"/>
        <v>0</v>
      </c>
      <c r="AC58" s="2">
        <f>NORMDIST('Power &amp; Directional Hypotheses'!V58,'Power &amp; Directional Hypotheses'!$H$1,12/SQRT(20),TRUE)</f>
        <v>0.22802827012512797</v>
      </c>
    </row>
    <row r="59" spans="22:29" x14ac:dyDescent="0.2">
      <c r="V59" s="2">
        <v>98.25</v>
      </c>
      <c r="W59" s="2">
        <f>NORMDIST(V59,$H$1,12/SQRT(20),FALSE)</f>
        <v>0.12019346124427702</v>
      </c>
      <c r="X59" s="2">
        <f>NORMDIST(V59,$H$2,12/SQRT(20),FALSE)</f>
        <v>6.2821591354408996E-3</v>
      </c>
      <c r="Y59" s="2" t="e">
        <f>IF(OR(AND($B$2=2,AC59&lt;=0.05/$B$2),AC59&gt;=1-0.05/$B$2),W59,#N/A)</f>
        <v>#N/A</v>
      </c>
      <c r="Z59" s="2" t="e">
        <f>IF(OR(AND($B$2=2,AC59&lt;=0.05/$B$2),AC59&gt;=1-0.05/$B$2),X59,#N/A)</f>
        <v>#N/A</v>
      </c>
      <c r="AA59" s="2" t="e">
        <v>#N/A</v>
      </c>
      <c r="AB59" s="2">
        <f t="shared" si="0"/>
        <v>0</v>
      </c>
      <c r="AC59" s="2">
        <f>NORMDIST('Power &amp; Directional Hypotheses'!V59,'Power &amp; Directional Hypotheses'!$H$1,12/SQRT(20),TRUE)</f>
        <v>0.25714043600206504</v>
      </c>
    </row>
    <row r="60" spans="22:29" x14ac:dyDescent="0.2">
      <c r="V60" s="2">
        <v>98.5</v>
      </c>
      <c r="W60" s="2">
        <f>NORMDIST(V60,$H$1,12/SQRT(20),FALSE)</f>
        <v>0.12717018550731315</v>
      </c>
      <c r="X60" s="2">
        <f>NORMDIST(V60,$H$2,12/SQRT(20),FALSE)</f>
        <v>7.9070000940924465E-3</v>
      </c>
      <c r="Y60" s="2" t="e">
        <f>IF(OR(AND($B$2=2,AC60&lt;=0.05/$B$2),AC60&gt;=1-0.05/$B$2),W60,#N/A)</f>
        <v>#N/A</v>
      </c>
      <c r="Z60" s="2" t="e">
        <f>IF(OR(AND($B$2=2,AC60&lt;=0.05/$B$2),AC60&gt;=1-0.05/$B$2),X60,#N/A)</f>
        <v>#N/A</v>
      </c>
      <c r="AA60" s="2" t="e">
        <v>#N/A</v>
      </c>
      <c r="AB60" s="2">
        <f t="shared" si="0"/>
        <v>0</v>
      </c>
      <c r="AC60" s="2">
        <f>NORMDIST('Power &amp; Directional Hypotheses'!V60,'Power &amp; Directional Hypotheses'!$H$1,12/SQRT(20),TRUE)</f>
        <v>0.28807506101528946</v>
      </c>
    </row>
    <row r="61" spans="22:29" x14ac:dyDescent="0.2">
      <c r="V61" s="2">
        <v>98.75</v>
      </c>
      <c r="W61" s="2">
        <f>NORMDIST(V61,$H$1,12/SQRT(20),FALSE)</f>
        <v>0.13338894891349243</v>
      </c>
      <c r="X61" s="2">
        <f>NORMDIST(V61,$H$2,12/SQRT(20),FALSE)</f>
        <v>9.8660801008381167E-3</v>
      </c>
      <c r="Y61" s="2" t="e">
        <f>IF(OR(AND($B$2=2,AC61&lt;=0.05/$B$2),AC61&gt;=1-0.05/$B$2),W61,#N/A)</f>
        <v>#N/A</v>
      </c>
      <c r="Z61" s="2" t="e">
        <f>IF(OR(AND($B$2=2,AC61&lt;=0.05/$B$2),AC61&gt;=1-0.05/$B$2),X61,#N/A)</f>
        <v>#N/A</v>
      </c>
      <c r="AA61" s="2" t="e">
        <v>#N/A</v>
      </c>
      <c r="AB61" s="2">
        <f t="shared" si="0"/>
        <v>0</v>
      </c>
      <c r="AC61" s="2">
        <f>NORMDIST('Power &amp; Directional Hypotheses'!V61,'Power &amp; Directional Hypotheses'!$H$1,12/SQRT(20),TRUE)</f>
        <v>0.32066233283224765</v>
      </c>
    </row>
    <row r="62" spans="22:29" x14ac:dyDescent="0.2">
      <c r="V62" s="2">
        <v>99</v>
      </c>
      <c r="W62" s="2">
        <f>NORMDIST(V62,$H$1,12/SQRT(20),FALSE)</f>
        <v>0.13870256056450569</v>
      </c>
      <c r="X62" s="2">
        <f>NORMDIST(V62,$H$2,12/SQRT(20),FALSE)</f>
        <v>1.2204152134938735E-2</v>
      </c>
      <c r="Y62" s="2" t="e">
        <f>IF(OR(AND($B$2=2,AC62&lt;=0.05/$B$2),AC62&gt;=1-0.05/$B$2),W62,#N/A)</f>
        <v>#N/A</v>
      </c>
      <c r="Z62" s="2" t="e">
        <f>IF(OR(AND($B$2=2,AC62&lt;=0.05/$B$2),AC62&gt;=1-0.05/$B$2),X62,#N/A)</f>
        <v>#N/A</v>
      </c>
      <c r="AA62" s="2" t="e">
        <v>#N/A</v>
      </c>
      <c r="AB62" s="2">
        <f t="shared" si="0"/>
        <v>0</v>
      </c>
      <c r="AC62" s="2">
        <f>NORMDIST('Power &amp; Directional Hypotheses'!V62,'Power &amp; Directional Hypotheses'!$H$1,12/SQRT(20),TRUE)</f>
        <v>0.35469405750711314</v>
      </c>
    </row>
    <row r="63" spans="22:29" x14ac:dyDescent="0.2">
      <c r="V63" s="2">
        <v>99.25</v>
      </c>
      <c r="W63" s="2">
        <f>NORMDIST(V63,$H$1,12/SQRT(20),FALSE)</f>
        <v>0.14298128288347553</v>
      </c>
      <c r="X63" s="2">
        <f>NORMDIST(V63,$H$2,12/SQRT(20),FALSE)</f>
        <v>1.4965825297870838E-2</v>
      </c>
      <c r="Y63" s="2" t="e">
        <f>IF(OR(AND($B$2=2,AC63&lt;=0.05/$B$2),AC63&gt;=1-0.05/$B$2),W63,#N/A)</f>
        <v>#N/A</v>
      </c>
      <c r="Z63" s="2" t="e">
        <f>IF(OR(AND($B$2=2,AC63&lt;=0.05/$B$2),AC63&gt;=1-0.05/$B$2),X63,#N/A)</f>
        <v>#N/A</v>
      </c>
      <c r="AA63" s="2" t="e">
        <v>#N/A</v>
      </c>
      <c r="AB63" s="2">
        <f t="shared" si="0"/>
        <v>0</v>
      </c>
      <c r="AC63" s="2">
        <f>NORMDIST('Power &amp; Directional Hypotheses'!V63,'Power &amp; Directional Hypotheses'!$H$1,12/SQRT(20),TRUE)</f>
        <v>0.38992730898245953</v>
      </c>
    </row>
    <row r="64" spans="22:29" x14ac:dyDescent="0.2">
      <c r="V64" s="2">
        <v>99.5</v>
      </c>
      <c r="W64" s="2">
        <f>NORMDIST(V64,$H$1,12/SQRT(20),FALSE)</f>
        <v>0.14611808872319437</v>
      </c>
      <c r="X64" s="2">
        <f>NORMDIST(V64,$H$2,12/SQRT(20),FALSE)</f>
        <v>1.8193816585794019E-2</v>
      </c>
      <c r="Y64" s="2" t="e">
        <f>IF(OR(AND($B$2=2,AC64&lt;=0.05/$B$2),AC64&gt;=1-0.05/$B$2),W64,#N/A)</f>
        <v>#N/A</v>
      </c>
      <c r="Z64" s="2" t="e">
        <f>IF(OR(AND($B$2=2,AC64&lt;=0.05/$B$2),AC64&gt;=1-0.05/$B$2),X64,#N/A)</f>
        <v>#N/A</v>
      </c>
      <c r="AA64" s="2" t="e">
        <v>#N/A</v>
      </c>
      <c r="AB64" s="2">
        <f t="shared" si="0"/>
        <v>0</v>
      </c>
      <c r="AC64" s="2">
        <f>NORMDIST('Power &amp; Directional Hypotheses'!V64,'Power &amp; Directional Hypotheses'!$H$1,12/SQRT(20),TRUE)</f>
        <v>0.4260894634484077</v>
      </c>
    </row>
    <row r="65" spans="22:29" x14ac:dyDescent="0.2">
      <c r="V65" s="2">
        <v>99.75</v>
      </c>
      <c r="W65" s="2">
        <f>NORMDIST(V65,$H$1,12/SQRT(20),FALSE)</f>
        <v>0.14803310852397542</v>
      </c>
      <c r="X65" s="2">
        <f>NORMDIST(V65,$H$2,12/SQRT(20),FALSE)</f>
        <v>2.1926889896040733E-2</v>
      </c>
      <c r="Y65" s="2" t="e">
        <f>IF(OR(AND($B$2=2,AC65&lt;=0.05/$B$2),AC65&gt;=1-0.05/$B$2),W65,#N/A)</f>
        <v>#N/A</v>
      </c>
      <c r="Z65" s="2" t="e">
        <f>IF(OR(AND($B$2=2,AC65&lt;=0.05/$B$2),AC65&gt;=1-0.05/$B$2),X65,#N/A)</f>
        <v>#N/A</v>
      </c>
      <c r="AA65" s="2" t="e">
        <v>#N/A</v>
      </c>
      <c r="AB65" s="2">
        <f t="shared" si="0"/>
        <v>0</v>
      </c>
      <c r="AC65" s="2">
        <f>NORMDIST('Power &amp; Directional Hypotheses'!V65,'Power &amp; Directional Hypotheses'!$H$1,12/SQRT(20),TRUE)</f>
        <v>0.46288445259306654</v>
      </c>
    </row>
    <row r="66" spans="22:29" x14ac:dyDescent="0.2">
      <c r="V66" s="2">
        <v>100</v>
      </c>
      <c r="W66" s="2">
        <f>NORMDIST(V66,$H$1,12/SQRT(20),FALSE)</f>
        <v>0.14867700967939759</v>
      </c>
      <c r="X66" s="2">
        <f>NORMDIST(V66,$H$2,12/SQRT(20),FALSE)</f>
        <v>2.6197529741734452E-2</v>
      </c>
      <c r="Y66" s="2" t="e">
        <f>IF(OR(AND($B$2=2,AC66&lt;=0.05/$B$2),AC66&gt;=1-0.05/$B$2),W66,#N/A)</f>
        <v>#N/A</v>
      </c>
      <c r="Z66" s="2" t="e">
        <f>IF(OR(AND($B$2=2,AC66&lt;=0.05/$B$2),AC66&gt;=1-0.05/$B$2),X66,#N/A)</f>
        <v>#N/A</v>
      </c>
      <c r="AA66" s="2">
        <f>W66</f>
        <v>0.14867700967939759</v>
      </c>
      <c r="AB66" s="2">
        <f t="shared" ref="AB66:AB129" si="1">IF(X66=MAX($W$2:$W$142),X66,0)</f>
        <v>0</v>
      </c>
      <c r="AC66" s="2">
        <f>NORMDIST('Power &amp; Directional Hypotheses'!V66,'Power &amp; Directional Hypotheses'!$H$1,12/SQRT(20),TRUE)</f>
        <v>0.5</v>
      </c>
    </row>
    <row r="67" spans="22:29" x14ac:dyDescent="0.2">
      <c r="V67" s="2">
        <v>100.25</v>
      </c>
      <c r="W67" s="2">
        <f>NORMDIST(V67,$H$1,12/SQRT(20),FALSE)</f>
        <v>0.14803310852397542</v>
      </c>
      <c r="X67" s="2">
        <f>NORMDIST(V67,$H$2,12/SQRT(20),FALSE)</f>
        <v>3.1029425221999488E-2</v>
      </c>
      <c r="Y67" s="2" t="e">
        <f>IF(OR(AND($B$2=2,AC67&lt;=0.05/$B$2),AC67&gt;=1-0.05/$B$2),W67,#N/A)</f>
        <v>#N/A</v>
      </c>
      <c r="Z67" s="2" t="e">
        <f>IF(OR(AND($B$2=2,AC67&lt;=0.05/$B$2),AC67&gt;=1-0.05/$B$2),X67,#N/A)</f>
        <v>#N/A</v>
      </c>
      <c r="AA67" s="2" t="e">
        <v>#N/A</v>
      </c>
      <c r="AB67" s="2">
        <f t="shared" si="1"/>
        <v>0</v>
      </c>
      <c r="AC67" s="2">
        <f>NORMDIST('Power &amp; Directional Hypotheses'!V67,'Power &amp; Directional Hypotheses'!$H$1,12/SQRT(20),TRUE)</f>
        <v>0.53711554740693346</v>
      </c>
    </row>
    <row r="68" spans="22:29" x14ac:dyDescent="0.2">
      <c r="V68" s="2">
        <v>100.5</v>
      </c>
      <c r="W68" s="2">
        <f>NORMDIST(V68,$H$1,12/SQRT(20),FALSE)</f>
        <v>0.14611808872319437</v>
      </c>
      <c r="X68" s="2">
        <f>NORMDIST(V68,$H$2,12/SQRT(20),FALSE)</f>
        <v>3.6434868165445437E-2</v>
      </c>
      <c r="Y68" s="2" t="e">
        <f>IF(OR(AND($B$2=2,AC68&lt;=0.05/$B$2),AC68&gt;=1-0.05/$B$2),W68,#N/A)</f>
        <v>#N/A</v>
      </c>
      <c r="Z68" s="2" t="e">
        <f>IF(OR(AND($B$2=2,AC68&lt;=0.05/$B$2),AC68&gt;=1-0.05/$B$2),X68,#N/A)</f>
        <v>#N/A</v>
      </c>
      <c r="AA68" s="2" t="e">
        <v>#N/A</v>
      </c>
      <c r="AB68" s="2">
        <f t="shared" si="1"/>
        <v>0</v>
      </c>
      <c r="AC68" s="2">
        <f>NORMDIST('Power &amp; Directional Hypotheses'!V68,'Power &amp; Directional Hypotheses'!$H$1,12/SQRT(20),TRUE)</f>
        <v>0.5739105365515923</v>
      </c>
    </row>
    <row r="69" spans="22:29" x14ac:dyDescent="0.2">
      <c r="V69" s="2">
        <v>100.75</v>
      </c>
      <c r="W69" s="2">
        <f>NORMDIST(V69,$H$1,12/SQRT(20),FALSE)</f>
        <v>0.14298128288347553</v>
      </c>
      <c r="X69" s="2">
        <f>NORMDIST(V69,$H$2,12/SQRT(20),FALSE)</f>
        <v>4.2412195686244054E-2</v>
      </c>
      <c r="Y69" s="2" t="e">
        <f>IF(OR(AND($B$2=2,AC69&lt;=0.05/$B$2),AC69&gt;=1-0.05/$B$2),W69,#N/A)</f>
        <v>#N/A</v>
      </c>
      <c r="Z69" s="2" t="e">
        <f>IF(OR(AND($B$2=2,AC69&lt;=0.05/$B$2),AC69&gt;=1-0.05/$B$2),X69,#N/A)</f>
        <v>#N/A</v>
      </c>
      <c r="AA69" s="2" t="e">
        <v>#N/A</v>
      </c>
      <c r="AB69" s="2">
        <f t="shared" si="1"/>
        <v>0</v>
      </c>
      <c r="AC69" s="2">
        <f>NORMDIST('Power &amp; Directional Hypotheses'!V69,'Power &amp; Directional Hypotheses'!$H$1,12/SQRT(20),TRUE)</f>
        <v>0.61007269101754047</v>
      </c>
    </row>
    <row r="70" spans="22:29" x14ac:dyDescent="0.2">
      <c r="V70" s="2">
        <v>101</v>
      </c>
      <c r="W70" s="2">
        <f>NORMDIST(V70,$H$1,12/SQRT(20),FALSE)</f>
        <v>0.13870256056450569</v>
      </c>
      <c r="X70" s="2">
        <f>NORMDIST(V70,$H$2,12/SQRT(20),FALSE)</f>
        <v>4.894342903470579E-2</v>
      </c>
      <c r="Y70" s="2" t="e">
        <f>IF(OR(AND($B$2=2,AC70&lt;=0.05/$B$2),AC70&gt;=1-0.05/$B$2),W70,#N/A)</f>
        <v>#N/A</v>
      </c>
      <c r="Z70" s="2" t="e">
        <f>IF(OR(AND($B$2=2,AC70&lt;=0.05/$B$2),AC70&gt;=1-0.05/$B$2),X70,#N/A)</f>
        <v>#N/A</v>
      </c>
      <c r="AA70" s="2" t="e">
        <v>#N/A</v>
      </c>
      <c r="AB70" s="2">
        <f t="shared" si="1"/>
        <v>0</v>
      </c>
      <c r="AC70" s="2">
        <f>NORMDIST('Power &amp; Directional Hypotheses'!V70,'Power &amp; Directional Hypotheses'!$H$1,12/SQRT(20),TRUE)</f>
        <v>0.64530594249288686</v>
      </c>
    </row>
    <row r="71" spans="22:29" x14ac:dyDescent="0.2">
      <c r="V71" s="2">
        <v>101.25</v>
      </c>
      <c r="W71" s="2">
        <f>NORMDIST(V71,$H$1,12/SQRT(20),FALSE)</f>
        <v>0.13338894891349243</v>
      </c>
      <c r="X71" s="2">
        <f>NORMDIST(V71,$H$2,12/SQRT(20),FALSE)</f>
        <v>5.5992274886636099E-2</v>
      </c>
      <c r="Y71" s="2" t="e">
        <f>IF(OR(AND($B$2=2,AC71&lt;=0.05/$B$2),AC71&gt;=1-0.05/$B$2),W71,#N/A)</f>
        <v>#N/A</v>
      </c>
      <c r="Z71" s="2" t="e">
        <f>IF(OR(AND($B$2=2,AC71&lt;=0.05/$B$2),AC71&gt;=1-0.05/$B$2),X71,#N/A)</f>
        <v>#N/A</v>
      </c>
      <c r="AA71" s="2" t="e">
        <v>#N/A</v>
      </c>
      <c r="AB71" s="2">
        <f t="shared" si="1"/>
        <v>0</v>
      </c>
      <c r="AC71" s="2">
        <f>NORMDIST('Power &amp; Directional Hypotheses'!V71,'Power &amp; Directional Hypotheses'!$H$1,12/SQRT(20),TRUE)</f>
        <v>0.67933766716775235</v>
      </c>
    </row>
    <row r="72" spans="22:29" x14ac:dyDescent="0.2">
      <c r="V72" s="2">
        <v>101.5</v>
      </c>
      <c r="W72" s="2">
        <f>NORMDIST(V72,$H$1,12/SQRT(20),FALSE)</f>
        <v>0.12717018550731315</v>
      </c>
      <c r="X72" s="2">
        <f>NORMDIST(V72,$H$2,12/SQRT(20),FALSE)</f>
        <v>6.3502659589578583E-2</v>
      </c>
      <c r="Y72" s="2" t="e">
        <f>IF(OR(AND($B$2=2,AC72&lt;=0.05/$B$2),AC72&gt;=1-0.05/$B$2),W72,#N/A)</f>
        <v>#N/A</v>
      </c>
      <c r="Z72" s="2" t="e">
        <f>IF(OR(AND($B$2=2,AC72&lt;=0.05/$B$2),AC72&gt;=1-0.05/$B$2),X72,#N/A)</f>
        <v>#N/A</v>
      </c>
      <c r="AA72" s="2" t="e">
        <v>#N/A</v>
      </c>
      <c r="AB72" s="2">
        <f t="shared" si="1"/>
        <v>0</v>
      </c>
      <c r="AC72" s="2">
        <f>NORMDIST('Power &amp; Directional Hypotheses'!V72,'Power &amp; Directional Hypotheses'!$H$1,12/SQRT(20),TRUE)</f>
        <v>0.71192493898471054</v>
      </c>
    </row>
    <row r="73" spans="22:29" x14ac:dyDescent="0.2">
      <c r="V73" s="2">
        <v>101.75</v>
      </c>
      <c r="W73" s="2">
        <f>NORMDIST(V73,$H$1,12/SQRT(20),FALSE)</f>
        <v>0.12019346124427702</v>
      </c>
      <c r="X73" s="2">
        <f>NORMDIST(V73,$H$2,12/SQRT(20),FALSE)</f>
        <v>7.1397959344082565E-2</v>
      </c>
      <c r="Y73" s="2" t="e">
        <f>IF(OR(AND($B$2=2,AC73&lt;=0.05/$B$2),AC73&gt;=1-0.05/$B$2),W73,#N/A)</f>
        <v>#N/A</v>
      </c>
      <c r="Z73" s="2" t="e">
        <f>IF(OR(AND($B$2=2,AC73&lt;=0.05/$B$2),AC73&gt;=1-0.05/$B$2),X73,#N/A)</f>
        <v>#N/A</v>
      </c>
      <c r="AA73" s="2" t="e">
        <v>#N/A</v>
      </c>
      <c r="AB73" s="2">
        <f t="shared" si="1"/>
        <v>0</v>
      </c>
      <c r="AC73" s="2">
        <f>NORMDIST('Power &amp; Directional Hypotheses'!V73,'Power &amp; Directional Hypotheses'!$H$1,12/SQRT(20),TRUE)</f>
        <v>0.74285956399793496</v>
      </c>
    </row>
    <row r="74" spans="22:29" x14ac:dyDescent="0.2">
      <c r="V74" s="2">
        <v>102</v>
      </c>
      <c r="W74" s="2">
        <f>NORMDIST(V74,$H$1,12/SQRT(20),FALSE)</f>
        <v>0.11261765022648193</v>
      </c>
      <c r="X74" s="2">
        <f>NORMDIST(V74,$H$2,12/SQRT(20),FALSE)</f>
        <v>7.9581068588926093E-2</v>
      </c>
      <c r="Y74" s="2" t="e">
        <f>IF(OR(AND($B$2=2,AC74&lt;=0.05/$B$2),AC74&gt;=1-0.05/$B$2),W74,#N/A)</f>
        <v>#N/A</v>
      </c>
      <c r="Z74" s="2" t="e">
        <f>IF(OR(AND($B$2=2,AC74&lt;=0.05/$B$2),AC74&gt;=1-0.05/$B$2),X74,#N/A)</f>
        <v>#N/A</v>
      </c>
      <c r="AA74" s="2" t="e">
        <v>#N/A</v>
      </c>
      <c r="AB74" s="2">
        <f t="shared" si="1"/>
        <v>0</v>
      </c>
      <c r="AC74" s="2">
        <f>NORMDIST('Power &amp; Directional Hypotheses'!V74,'Power &amp; Directional Hypotheses'!$H$1,12/SQRT(20),TRUE)</f>
        <v>0.77197172987487206</v>
      </c>
    </row>
    <row r="75" spans="22:29" x14ac:dyDescent="0.2">
      <c r="V75" s="2">
        <v>102.25</v>
      </c>
      <c r="W75" s="2">
        <f>NORMDIST(V75,$H$1,12/SQRT(20),FALSE)</f>
        <v>0.10460734120439164</v>
      </c>
      <c r="X75" s="2">
        <f>NORMDIST(V75,$H$2,12/SQRT(20),FALSE)</f>
        <v>8.7935414743505552E-2</v>
      </c>
      <c r="Y75" s="2" t="e">
        <f>IF(OR(AND($B$2=2,AC75&lt;=0.05/$B$2),AC75&gt;=1-0.05/$B$2),W75,#N/A)</f>
        <v>#N/A</v>
      </c>
      <c r="Z75" s="2" t="e">
        <f>IF(OR(AND($B$2=2,AC75&lt;=0.05/$B$2),AC75&gt;=1-0.05/$B$2),X75,#N/A)</f>
        <v>#N/A</v>
      </c>
      <c r="AA75" s="2" t="e">
        <v>#N/A</v>
      </c>
      <c r="AB75" s="2">
        <f t="shared" si="1"/>
        <v>0</v>
      </c>
      <c r="AC75" s="2">
        <f>NORMDIST('Power &amp; Directional Hypotheses'!V75,'Power &amp; Directional Hypotheses'!$H$1,12/SQRT(20),TRUE)</f>
        <v>0.79913218147230114</v>
      </c>
    </row>
    <row r="76" spans="22:29" x14ac:dyDescent="0.2">
      <c r="V76" s="2">
        <v>102.5</v>
      </c>
      <c r="W76" s="2">
        <f>NORMDIST(V76,$H$1,12/SQRT(20),FALSE)</f>
        <v>9.6326980893563008E-2</v>
      </c>
      <c r="X76" s="2">
        <f>NORMDIST(V76,$H$2,12/SQRT(20),FALSE)</f>
        <v>9.6326980893563008E-2</v>
      </c>
      <c r="Y76" s="2" t="e">
        <f>IF(OR(AND($B$2=2,AC76&lt;=0.05/$B$2),AC76&gt;=1-0.05/$B$2),W76,#N/A)</f>
        <v>#N/A</v>
      </c>
      <c r="Z76" s="2" t="e">
        <f>IF(OR(AND($B$2=2,AC76&lt;=0.05/$B$2),AC76&gt;=1-0.05/$B$2),X76,#N/A)</f>
        <v>#N/A</v>
      </c>
      <c r="AA76" s="2" t="e">
        <v>#N/A</v>
      </c>
      <c r="AB76" s="2">
        <f t="shared" si="1"/>
        <v>0</v>
      </c>
      <c r="AC76" s="2">
        <f>NORMDIST('Power &amp; Directional Hypotheses'!V76,'Power &amp; Directional Hypotheses'!$H$1,12/SQRT(20),TRUE)</f>
        <v>0.82425291197685868</v>
      </c>
    </row>
    <row r="77" spans="22:29" x14ac:dyDescent="0.2">
      <c r="V77" s="2">
        <v>102.75</v>
      </c>
      <c r="W77" s="2">
        <f>NORMDIST(V77,$H$1,12/SQRT(20),FALSE)</f>
        <v>8.7935414743505552E-2</v>
      </c>
      <c r="X77" s="2">
        <f>NORMDIST(V77,$H$2,12/SQRT(20),FALSE)</f>
        <v>0.10460734120439164</v>
      </c>
      <c r="Y77" s="2" t="e">
        <f>IF(OR(AND($B$2=2,AC77&lt;=0.05/$B$2),AC77&gt;=1-0.05/$B$2),W77,#N/A)</f>
        <v>#N/A</v>
      </c>
      <c r="Z77" s="2" t="e">
        <f>IF(OR(AND($B$2=2,AC77&lt;=0.05/$B$2),AC77&gt;=1-0.05/$B$2),X77,#N/A)</f>
        <v>#N/A</v>
      </c>
      <c r="AA77" s="2" t="e">
        <v>#N/A</v>
      </c>
      <c r="AB77" s="2">
        <f t="shared" si="1"/>
        <v>0</v>
      </c>
      <c r="AC77" s="2">
        <f>NORMDIST('Power &amp; Directional Hypotheses'!V77,'Power &amp; Directional Hypotheses'!$H$1,12/SQRT(20),TRUE)</f>
        <v>0.84728643398660042</v>
      </c>
    </row>
    <row r="78" spans="22:29" x14ac:dyDescent="0.2">
      <c r="V78" s="2">
        <v>103</v>
      </c>
      <c r="W78" s="2">
        <f>NORMDIST(V78,$H$1,12/SQRT(20),FALSE)</f>
        <v>7.9581068588926093E-2</v>
      </c>
      <c r="X78" s="2">
        <f>NORMDIST(V78,$H$2,12/SQRT(20),FALSE)</f>
        <v>0.11261765022648193</v>
      </c>
      <c r="Y78" s="2" t="e">
        <f>IF(OR(AND($B$2=2,AC78&lt;=0.05/$B$2),AC78&gt;=1-0.05/$B$2),W78,#N/A)</f>
        <v>#N/A</v>
      </c>
      <c r="Z78" s="2" t="e">
        <f>IF(OR(AND($B$2=2,AC78&lt;=0.05/$B$2),AC78&gt;=1-0.05/$B$2),X78,#N/A)</f>
        <v>#N/A</v>
      </c>
      <c r="AA78" s="2" t="e">
        <v>#N/A</v>
      </c>
      <c r="AB78" s="2">
        <f t="shared" si="1"/>
        <v>0</v>
      </c>
      <c r="AC78" s="2">
        <f>NORMDIST('Power &amp; Directional Hypotheses'!V78,'Power &amp; Directional Hypotheses'!$H$1,12/SQRT(20),TRUE)</f>
        <v>0.86822376135851365</v>
      </c>
    </row>
    <row r="79" spans="22:29" x14ac:dyDescent="0.2">
      <c r="V79" s="2">
        <v>103.25</v>
      </c>
      <c r="W79" s="2">
        <f>NORMDIST(V79,$H$1,12/SQRT(20),FALSE)</f>
        <v>7.1397959344082565E-2</v>
      </c>
      <c r="X79" s="2">
        <f>NORMDIST(V79,$H$2,12/SQRT(20),FALSE)</f>
        <v>0.12019346124427702</v>
      </c>
      <c r="Y79" s="2" t="e">
        <f>IF(OR(AND($B$2=2,AC79&lt;=0.05/$B$2),AC79&gt;=1-0.05/$B$2),W79,#N/A)</f>
        <v>#N/A</v>
      </c>
      <c r="Z79" s="2" t="e">
        <f>IF(OR(AND($B$2=2,AC79&lt;=0.05/$B$2),AC79&gt;=1-0.05/$B$2),X79,#N/A)</f>
        <v>#N/A</v>
      </c>
      <c r="AA79" s="2" t="e">
        <v>#N/A</v>
      </c>
      <c r="AB79" s="2">
        <f t="shared" si="1"/>
        <v>0</v>
      </c>
      <c r="AC79" s="2">
        <f>NORMDIST('Power &amp; Directional Hypotheses'!V79,'Power &amp; Directional Hypotheses'!$H$1,12/SQRT(20),TRUE)</f>
        <v>0.88709128681818572</v>
      </c>
    </row>
    <row r="80" spans="22:29" x14ac:dyDescent="0.2">
      <c r="V80" s="2">
        <v>103.5</v>
      </c>
      <c r="W80" s="2">
        <f>NORMDIST(V80,$H$1,12/SQRT(20),FALSE)</f>
        <v>6.3502659589578583E-2</v>
      </c>
      <c r="X80" s="2">
        <f>NORMDIST(V80,$H$2,12/SQRT(20),FALSE)</f>
        <v>0.12717018550731315</v>
      </c>
      <c r="Y80" s="2" t="e">
        <f>IF(OR(AND($B$2=2,AC80&lt;=0.05/$B$2),AC80&gt;=1-0.05/$B$2),W80,#N/A)</f>
        <v>#N/A</v>
      </c>
      <c r="Z80" s="2" t="e">
        <f>IF(OR(AND($B$2=2,AC80&lt;=0.05/$B$2),AC80&gt;=1-0.05/$B$2),X80,#N/A)</f>
        <v>#N/A</v>
      </c>
      <c r="AA80" s="2" t="e">
        <v>#N/A</v>
      </c>
      <c r="AB80" s="2">
        <f t="shared" si="1"/>
        <v>0</v>
      </c>
      <c r="AC80" s="2">
        <f>NORMDIST('Power &amp; Directional Hypotheses'!V80,'Power &amp; Directional Hypotheses'!$H$1,12/SQRT(20),TRUE)</f>
        <v>0.90394677956602887</v>
      </c>
    </row>
    <row r="81" spans="22:29" x14ac:dyDescent="0.2">
      <c r="V81" s="2">
        <v>103.75</v>
      </c>
      <c r="W81" s="2">
        <f>NORMDIST(V81,$H$1,12/SQRT(20),FALSE)</f>
        <v>5.5992274886636099E-2</v>
      </c>
      <c r="X81" s="2">
        <f>NORMDIST(V81,$H$2,12/SQRT(20),FALSE)</f>
        <v>0.13338894891349243</v>
      </c>
      <c r="Y81" s="2" t="e">
        <f>IF(OR(AND($B$2=2,AC81&lt;=0.05/$B$2),AC81&gt;=1-0.05/$B$2),W81,#N/A)</f>
        <v>#N/A</v>
      </c>
      <c r="Z81" s="2" t="e">
        <f>IF(OR(AND($B$2=2,AC81&lt;=0.05/$B$2),AC81&gt;=1-0.05/$B$2),X81,#N/A)</f>
        <v>#N/A</v>
      </c>
      <c r="AA81" s="2" t="e">
        <v>#N/A</v>
      </c>
      <c r="AB81" s="2">
        <f t="shared" si="1"/>
        <v>0</v>
      </c>
      <c r="AC81" s="2">
        <f>NORMDIST('Power &amp; Directional Hypotheses'!V81,'Power &amp; Directional Hypotheses'!$H$1,12/SQRT(20),TRUE)</f>
        <v>0.91887475007638408</v>
      </c>
    </row>
    <row r="82" spans="22:29" x14ac:dyDescent="0.2">
      <c r="V82" s="2">
        <v>104</v>
      </c>
      <c r="W82" s="2">
        <f>NORMDIST(V82,$H$1,12/SQRT(20),FALSE)</f>
        <v>4.894342903470579E-2</v>
      </c>
      <c r="X82" s="2">
        <f>NORMDIST(V82,$H$2,12/SQRT(20),FALSE)</f>
        <v>0.13870256056450569</v>
      </c>
      <c r="Y82" s="2" t="e">
        <f>IF(OR(AND($B$2=2,AC82&lt;=0.05/$B$2),AC82&gt;=1-0.05/$B$2),W82,#N/A)</f>
        <v>#N/A</v>
      </c>
      <c r="Z82" s="2" t="e">
        <f>IF(OR(AND($B$2=2,AC82&lt;=0.05/$B$2),AC82&gt;=1-0.05/$B$2),X82,#N/A)</f>
        <v>#N/A</v>
      </c>
      <c r="AA82" s="2" t="e">
        <v>#N/A</v>
      </c>
      <c r="AB82" s="2">
        <f t="shared" si="1"/>
        <v>0</v>
      </c>
      <c r="AC82" s="2">
        <f>NORMDIST('Power &amp; Directional Hypotheses'!V82,'Power &amp; Directional Hypotheses'!$H$1,12/SQRT(20),TRUE)</f>
        <v>0.93198143594292815</v>
      </c>
    </row>
    <row r="83" spans="22:29" x14ac:dyDescent="0.2">
      <c r="V83" s="2">
        <v>104.25</v>
      </c>
      <c r="W83" s="2">
        <f>NORMDIST(V83,$H$1,12/SQRT(20),FALSE)</f>
        <v>4.2412195686244054E-2</v>
      </c>
      <c r="X83" s="2">
        <f>NORMDIST(V83,$H$2,12/SQRT(20),FALSE)</f>
        <v>0.14298128288347553</v>
      </c>
      <c r="Y83" s="2" t="e">
        <f>IF(OR(AND($B$2=2,AC83&lt;=0.05/$B$2),AC83&gt;=1-0.05/$B$2),W83,#N/A)</f>
        <v>#N/A</v>
      </c>
      <c r="Z83" s="2" t="e">
        <f>IF(OR(AND($B$2=2,AC83&lt;=0.05/$B$2),AC83&gt;=1-0.05/$B$2),X83,#N/A)</f>
        <v>#N/A</v>
      </c>
      <c r="AA83" s="2" t="e">
        <v>#N/A</v>
      </c>
      <c r="AB83" s="2">
        <f t="shared" si="1"/>
        <v>0</v>
      </c>
      <c r="AC83" s="2">
        <f>NORMDIST('Power &amp; Directional Hypotheses'!V83,'Power &amp; Directional Hypotheses'!$H$1,12/SQRT(20),TRUE)</f>
        <v>0.9433896541455673</v>
      </c>
    </row>
    <row r="84" spans="22:29" x14ac:dyDescent="0.2">
      <c r="V84" s="2">
        <v>104.5</v>
      </c>
      <c r="W84" s="2">
        <f>NORMDIST(V84,$H$1,12/SQRT(20),FALSE)</f>
        <v>3.6434868165445437E-2</v>
      </c>
      <c r="X84" s="2">
        <f>NORMDIST(V84,$H$2,12/SQRT(20),FALSE)</f>
        <v>0.14611808872319437</v>
      </c>
      <c r="Y84" s="2" t="e">
        <f>IF(OR(AND($B$2=2,AC84&lt;=0.05/$B$2),AC84&gt;=1-0.05/$B$2),W84,#N/A)</f>
        <v>#N/A</v>
      </c>
      <c r="Z84" s="2" t="e">
        <f>IF(OR(AND($B$2=2,AC84&lt;=0.05/$B$2),AC84&gt;=1-0.05/$B$2),X84,#N/A)</f>
        <v>#N/A</v>
      </c>
      <c r="AA84" s="2" t="e">
        <v>#N/A</v>
      </c>
      <c r="AB84" s="2">
        <f t="shared" si="1"/>
        <v>0</v>
      </c>
      <c r="AC84" s="2">
        <f>NORMDIST('Power &amp; Directional Hypotheses'!V84,'Power &amp; Directional Hypotheses'!$H$1,12/SQRT(20),TRUE)</f>
        <v>0.95323374365545344</v>
      </c>
    </row>
    <row r="85" spans="22:29" x14ac:dyDescent="0.2">
      <c r="V85" s="2">
        <v>104.75</v>
      </c>
      <c r="W85" s="2">
        <f>NORMDIST(V85,$H$1,12/SQRT(20),FALSE)</f>
        <v>3.1029425221999488E-2</v>
      </c>
      <c r="X85" s="2">
        <f>NORMDIST(V85,$H$2,12/SQRT(20),FALSE)</f>
        <v>0.14803310852397542</v>
      </c>
      <c r="Y85" s="2" t="e">
        <f>IF(OR(AND($B$2=2,AC85&lt;=0.05/$B$2),AC85&gt;=1-0.05/$B$2),W85,#N/A)</f>
        <v>#N/A</v>
      </c>
      <c r="Z85" s="2" t="e">
        <f>IF(OR(AND($B$2=2,AC85&lt;=0.05/$B$2),AC85&gt;=1-0.05/$B$2),X85,#N/A)</f>
        <v>#N/A</v>
      </c>
      <c r="AA85" s="2" t="e">
        <v>#N/A</v>
      </c>
      <c r="AB85" s="2">
        <f t="shared" si="1"/>
        <v>0</v>
      </c>
      <c r="AC85" s="2">
        <f>NORMDIST('Power &amp; Directional Hypotheses'!V85,'Power &amp; Directional Hypotheses'!$H$1,12/SQRT(20),TRUE)</f>
        <v>0.96165479071786075</v>
      </c>
    </row>
    <row r="86" spans="22:29" x14ac:dyDescent="0.2">
      <c r="V86" s="2">
        <v>105</v>
      </c>
      <c r="W86" s="2">
        <f>NORMDIST(V86,$H$1,12/SQRT(20),FALSE)</f>
        <v>2.6197529741734452E-2</v>
      </c>
      <c r="X86" s="2">
        <f>NORMDIST(V86,$H$2,12/SQRT(20),FALSE)</f>
        <v>0.14867700967939759</v>
      </c>
      <c r="Y86" s="2" t="e">
        <f>IF(OR(AND($B$2=2,AC86&lt;=0.05/$B$2),AC86&gt;=1-0.05/$B$2),W86,#N/A)</f>
        <v>#N/A</v>
      </c>
      <c r="Z86" s="2" t="e">
        <f>IF(OR(AND($B$2=2,AC86&lt;=0.05/$B$2),AC86&gt;=1-0.05/$B$2),X86,#N/A)</f>
        <v>#N/A</v>
      </c>
      <c r="AA86" s="2" t="e">
        <v>#N/A</v>
      </c>
      <c r="AB86" s="2">
        <f t="shared" si="1"/>
        <v>0.14867700967939759</v>
      </c>
      <c r="AC86" s="2">
        <f>NORMDIST('Power &amp; Directional Hypotheses'!V86,'Power &amp; Directional Hypotheses'!$H$1,12/SQRT(20),TRUE)</f>
        <v>0.9687962907156471</v>
      </c>
    </row>
    <row r="87" spans="22:29" x14ac:dyDescent="0.2">
      <c r="V87" s="2">
        <v>105.25</v>
      </c>
      <c r="W87" s="2">
        <f>NORMDIST(V87,$H$1,12/SQRT(20),FALSE)</f>
        <v>2.1926889896040733E-2</v>
      </c>
      <c r="X87" s="2">
        <f>NORMDIST(V87,$H$2,12/SQRT(20),FALSE)</f>
        <v>0.14803310852397542</v>
      </c>
      <c r="Y87" s="2" t="e">
        <f>IF(OR(AND($B$2=2,AC87&lt;=0.05/$B$2),AC87&gt;=1-0.05/$B$2),W87,#N/A)</f>
        <v>#N/A</v>
      </c>
      <c r="Z87" s="2" t="e">
        <f>IF(OR(AND($B$2=2,AC87&lt;=0.05/$B$2),AC87&gt;=1-0.05/$B$2),X87,#N/A)</f>
        <v>#N/A</v>
      </c>
      <c r="AA87" s="2" t="e">
        <v>#N/A</v>
      </c>
      <c r="AB87" s="2">
        <f t="shared" si="1"/>
        <v>0</v>
      </c>
      <c r="AC87" s="2">
        <f>NORMDIST('Power &amp; Directional Hypotheses'!V87,'Power &amp; Directional Hypotheses'!$H$1,12/SQRT(20),TRUE)</f>
        <v>0.97480035856425884</v>
      </c>
    </row>
    <row r="88" spans="22:29" x14ac:dyDescent="0.2">
      <c r="V88" s="2">
        <v>105.5</v>
      </c>
      <c r="W88" s="2">
        <f>NORMDIST(V88,$H$1,12/SQRT(20),FALSE)</f>
        <v>1.8193816585794019E-2</v>
      </c>
      <c r="X88" s="2">
        <f>NORMDIST(V88,$H$2,12/SQRT(20),FALSE)</f>
        <v>0.14611808872319437</v>
      </c>
      <c r="Y88" s="2">
        <f>IF(OR(AND($B$2=2,AC88&lt;=0.05/$B$2),AC88&gt;=1-0.05/$B$2),W88,#N/A)</f>
        <v>1.8193816585794019E-2</v>
      </c>
      <c r="Z88" s="2">
        <f>IF(OR(AND($B$2=2,AC88&lt;=0.05/$B$2),AC88&gt;=1-0.05/$B$2),X88,#N/A)</f>
        <v>0.14611808872319437</v>
      </c>
      <c r="AA88" s="2" t="e">
        <v>#N/A</v>
      </c>
      <c r="AB88" s="2">
        <f t="shared" si="1"/>
        <v>0</v>
      </c>
      <c r="AC88" s="2">
        <f>NORMDIST('Power &amp; Directional Hypotheses'!V88,'Power &amp; Directional Hypotheses'!$H$1,12/SQRT(20),TRUE)</f>
        <v>0.97980455727692028</v>
      </c>
    </row>
    <row r="89" spans="22:29" x14ac:dyDescent="0.2">
      <c r="V89" s="2">
        <v>105.75</v>
      </c>
      <c r="W89" s="2">
        <f>NORMDIST(V89,$H$1,12/SQRT(20),FALSE)</f>
        <v>1.4965825297870838E-2</v>
      </c>
      <c r="X89" s="2">
        <f>NORMDIST(V89,$H$2,12/SQRT(20),FALSE)</f>
        <v>0.14298128288347553</v>
      </c>
      <c r="Y89" s="2">
        <f>IF(OR(AND($B$2=2,AC89&lt;=0.05/$B$2),AC89&gt;=1-0.05/$B$2),W89,#N/A)</f>
        <v>1.4965825297870838E-2</v>
      </c>
      <c r="Z89" s="2">
        <f>IF(OR(AND($B$2=2,AC89&lt;=0.05/$B$2),AC89&gt;=1-0.05/$B$2),X89,#N/A)</f>
        <v>0.14298128288347553</v>
      </c>
      <c r="AA89" s="2" t="e">
        <v>#N/A</v>
      </c>
      <c r="AB89" s="2">
        <f t="shared" si="1"/>
        <v>0</v>
      </c>
      <c r="AC89" s="2">
        <f>NORMDIST('Power &amp; Directional Hypotheses'!V89,'Power &amp; Directional Hypotheses'!$H$1,12/SQRT(20),TRUE)</f>
        <v>0.9839393744042112</v>
      </c>
    </row>
    <row r="90" spans="22:29" x14ac:dyDescent="0.2">
      <c r="V90" s="2">
        <v>106</v>
      </c>
      <c r="W90" s="2">
        <f>NORMDIST(V90,$H$1,12/SQRT(20),FALSE)</f>
        <v>1.2204152134938735E-2</v>
      </c>
      <c r="X90" s="2">
        <f>NORMDIST(V90,$H$2,12/SQRT(20),FALSE)</f>
        <v>0.13870256056450569</v>
      </c>
      <c r="Y90" s="2">
        <f>IF(OR(AND($B$2=2,AC90&lt;=0.05/$B$2),AC90&gt;=1-0.05/$B$2),W90,#N/A)</f>
        <v>1.2204152134938735E-2</v>
      </c>
      <c r="Z90" s="2">
        <f>IF(OR(AND($B$2=2,AC90&lt;=0.05/$B$2),AC90&gt;=1-0.05/$B$2),X90,#N/A)</f>
        <v>0.13870256056450569</v>
      </c>
      <c r="AA90" s="2" t="e">
        <v>#N/A</v>
      </c>
      <c r="AB90" s="2">
        <f t="shared" si="1"/>
        <v>0</v>
      </c>
      <c r="AC90" s="2">
        <f>NORMDIST('Power &amp; Directional Hypotheses'!V90,'Power &amp; Directional Hypotheses'!$H$1,12/SQRT(20),TRUE)</f>
        <v>0.9873263406612659</v>
      </c>
    </row>
    <row r="91" spans="22:29" x14ac:dyDescent="0.2">
      <c r="V91" s="2">
        <v>106.25</v>
      </c>
      <c r="W91" s="2">
        <f>NORMDIST(V91,$H$1,12/SQRT(20),FALSE)</f>
        <v>9.8660801008381167E-3</v>
      </c>
      <c r="X91" s="2">
        <f>NORMDIST(V91,$H$2,12/SQRT(20),FALSE)</f>
        <v>0.13338894891349243</v>
      </c>
      <c r="Y91" s="2">
        <f>IF(OR(AND($B$2=2,AC91&lt;=0.05/$B$2),AC91&gt;=1-0.05/$B$2),W91,#N/A)</f>
        <v>9.8660801008381167E-3</v>
      </c>
      <c r="Z91" s="2">
        <f>IF(OR(AND($B$2=2,AC91&lt;=0.05/$B$2),AC91&gt;=1-0.05/$B$2),X91,#N/A)</f>
        <v>0.13338894891349243</v>
      </c>
      <c r="AA91" s="2" t="e">
        <v>#N/A</v>
      </c>
      <c r="AB91" s="2">
        <f t="shared" si="1"/>
        <v>0</v>
      </c>
      <c r="AC91" s="2">
        <f>NORMDIST('Power &amp; Directional Hypotheses'!V91,'Power &amp; Directional Hypotheses'!$H$1,12/SQRT(20),TRUE)</f>
        <v>0.99007675571684617</v>
      </c>
    </row>
    <row r="92" spans="22:29" x14ac:dyDescent="0.2">
      <c r="V92" s="2">
        <v>106.5</v>
      </c>
      <c r="W92" s="2">
        <f>NORMDIST(V92,$H$1,12/SQRT(20),FALSE)</f>
        <v>7.9070000940924465E-3</v>
      </c>
      <c r="X92" s="2">
        <f>NORMDIST(V92,$H$2,12/SQRT(20),FALSE)</f>
        <v>0.12717018550731315</v>
      </c>
      <c r="Y92" s="2">
        <f>IF(OR(AND($B$2=2,AC92&lt;=0.05/$B$2),AC92&gt;=1-0.05/$B$2),W92,#N/A)</f>
        <v>7.9070000940924465E-3</v>
      </c>
      <c r="Z92" s="2">
        <f>IF(OR(AND($B$2=2,AC92&lt;=0.05/$B$2),AC92&gt;=1-0.05/$B$2),X92,#N/A)</f>
        <v>0.12717018550731315</v>
      </c>
      <c r="AA92" s="2" t="e">
        <v>#N/A</v>
      </c>
      <c r="AB92" s="2">
        <f t="shared" si="1"/>
        <v>0</v>
      </c>
      <c r="AC92" s="2">
        <f>NORMDIST('Power &amp; Directional Hypotheses'!V92,'Power &amp; Directional Hypotheses'!$H$1,12/SQRT(20),TRUE)</f>
        <v>0.99229096366858194</v>
      </c>
    </row>
    <row r="93" spans="22:29" x14ac:dyDescent="0.2">
      <c r="V93" s="2">
        <v>106.75</v>
      </c>
      <c r="W93" s="2">
        <f>NORMDIST(V93,$H$1,12/SQRT(20),FALSE)</f>
        <v>6.2821591354408996E-3</v>
      </c>
      <c r="X93" s="2">
        <f>NORMDIST(V93,$H$2,12/SQRT(20),FALSE)</f>
        <v>0.12019346124427702</v>
      </c>
      <c r="Y93" s="2">
        <f>IF(OR(AND($B$2=2,AC93&lt;=0.05/$B$2),AC93&gt;=1-0.05/$B$2),W93,#N/A)</f>
        <v>6.2821591354408996E-3</v>
      </c>
      <c r="Z93" s="2">
        <f>IF(OR(AND($B$2=2,AC93&lt;=0.05/$B$2),AC93&gt;=1-0.05/$B$2),X93,#N/A)</f>
        <v>0.12019346124427702</v>
      </c>
      <c r="AA93" s="2" t="e">
        <v>#N/A</v>
      </c>
      <c r="AB93" s="2">
        <f t="shared" si="1"/>
        <v>0</v>
      </c>
      <c r="AC93" s="2">
        <f>NORMDIST('Power &amp; Directional Hypotheses'!V93,'Power &amp; Directional Hypotheses'!$H$1,12/SQRT(20),TRUE)</f>
        <v>0.99405810537892636</v>
      </c>
    </row>
    <row r="94" spans="22:29" x14ac:dyDescent="0.2">
      <c r="V94" s="2">
        <v>107</v>
      </c>
      <c r="W94" s="2">
        <f>NORMDIST(V94,$H$1,12/SQRT(20),FALSE)</f>
        <v>4.948074222825052E-3</v>
      </c>
      <c r="X94" s="2">
        <f>NORMDIST(V94,$H$2,12/SQRT(20),FALSE)</f>
        <v>0.11261765022648193</v>
      </c>
      <c r="Y94" s="2">
        <f>IF(OR(AND($B$2=2,AC94&lt;=0.05/$B$2),AC94&gt;=1-0.05/$B$2),W94,#N/A)</f>
        <v>4.948074222825052E-3</v>
      </c>
      <c r="Z94" s="2">
        <f>IF(OR(AND($B$2=2,AC94&lt;=0.05/$B$2),AC94&gt;=1-0.05/$B$2),X94,#N/A)</f>
        <v>0.11261765022648193</v>
      </c>
      <c r="AA94" s="2" t="e">
        <v>#N/A</v>
      </c>
      <c r="AB94" s="2">
        <f t="shared" si="1"/>
        <v>0</v>
      </c>
      <c r="AC94" s="2">
        <f>NORMDIST('Power &amp; Directional Hypotheses'!V94,'Power &amp; Directional Hypotheses'!$H$1,12/SQRT(20),TRUE)</f>
        <v>0.99545626627378037</v>
      </c>
    </row>
    <row r="95" spans="22:29" x14ac:dyDescent="0.2">
      <c r="V95" s="2">
        <v>107.25</v>
      </c>
      <c r="W95" s="2">
        <f>NORMDIST(V95,$H$1,12/SQRT(20),FALSE)</f>
        <v>3.8636124807322056E-3</v>
      </c>
      <c r="X95" s="2">
        <f>NORMDIST(V95,$H$2,12/SQRT(20),FALSE)</f>
        <v>0.10460734120439164</v>
      </c>
      <c r="Y95" s="2">
        <f>IF(OR(AND($B$2=2,AC95&lt;=0.05/$B$2),AC95&gt;=1-0.05/$B$2),W95,#N/A)</f>
        <v>3.8636124807322056E-3</v>
      </c>
      <c r="Z95" s="2">
        <f>IF(OR(AND($B$2=2,AC95&lt;=0.05/$B$2),AC95&gt;=1-0.05/$B$2),X95,#N/A)</f>
        <v>0.10460734120439164</v>
      </c>
      <c r="AA95" s="2" t="e">
        <v>#N/A</v>
      </c>
      <c r="AB95" s="2">
        <f t="shared" si="1"/>
        <v>0</v>
      </c>
      <c r="AC95" s="2">
        <f>NORMDIST('Power &amp; Directional Hypotheses'!V95,'Power &amp; Directional Hypotheses'!$H$1,12/SQRT(20),TRUE)</f>
        <v>0.99655293567402337</v>
      </c>
    </row>
    <row r="96" spans="22:29" x14ac:dyDescent="0.2">
      <c r="V96" s="2">
        <v>107.5</v>
      </c>
      <c r="W96" s="2">
        <f>NORMDIST(V96,$H$1,12/SQRT(20),FALSE)</f>
        <v>2.9907561032225228E-3</v>
      </c>
      <c r="X96" s="2">
        <f>NORMDIST(V96,$H$2,12/SQRT(20),FALSE)</f>
        <v>9.6326980893563008E-2</v>
      </c>
      <c r="Y96" s="2">
        <f>IF(OR(AND($B$2=2,AC96&lt;=0.05/$B$2),AC96&gt;=1-0.05/$B$2),W96,#N/A)</f>
        <v>2.9907561032225228E-3</v>
      </c>
      <c r="Z96" s="2">
        <f>IF(OR(AND($B$2=2,AC96&lt;=0.05/$B$2),AC96&gt;=1-0.05/$B$2),X96,#N/A)</f>
        <v>9.6326980893563008E-2</v>
      </c>
      <c r="AA96" s="2" t="e">
        <v>#N/A</v>
      </c>
      <c r="AB96" s="2">
        <f t="shared" si="1"/>
        <v>0</v>
      </c>
      <c r="AC96" s="2">
        <f>NORMDIST('Power &amp; Directional Hypotheses'!V96,'Power &amp; Directional Hypotheses'!$H$1,12/SQRT(20),TRUE)</f>
        <v>0.99740569622384223</v>
      </c>
    </row>
    <row r="97" spans="22:29" x14ac:dyDescent="0.2">
      <c r="V97" s="2">
        <v>107.75</v>
      </c>
      <c r="W97" s="2">
        <f>NORMDIST(V97,$H$1,12/SQRT(20),FALSE)</f>
        <v>2.2950836423619747E-3</v>
      </c>
      <c r="X97" s="2">
        <f>NORMDIST(V97,$H$2,12/SQRT(20),FALSE)</f>
        <v>8.7935414743505552E-2</v>
      </c>
      <c r="Y97" s="2">
        <f>IF(OR(AND($B$2=2,AC97&lt;=0.05/$B$2),AC97&gt;=1-0.05/$B$2),W97,#N/A)</f>
        <v>2.2950836423619747E-3</v>
      </c>
      <c r="Z97" s="2">
        <f>IF(OR(AND($B$2=2,AC97&lt;=0.05/$B$2),AC97&gt;=1-0.05/$B$2),X97,#N/A)</f>
        <v>8.7935414743505552E-2</v>
      </c>
      <c r="AA97" s="2" t="e">
        <v>#N/A</v>
      </c>
      <c r="AB97" s="2">
        <f t="shared" si="1"/>
        <v>0</v>
      </c>
      <c r="AC97" s="2">
        <f>NORMDIST('Power &amp; Directional Hypotheses'!V97,'Power &amp; Directional Hypotheses'!$H$1,12/SQRT(20),TRUE)</f>
        <v>0.99806306833620995</v>
      </c>
    </row>
    <row r="98" spans="22:29" x14ac:dyDescent="0.2">
      <c r="V98" s="2">
        <v>108</v>
      </c>
      <c r="W98" s="2">
        <f>NORMDIST(V98,$H$1,12/SQRT(20),FALSE)</f>
        <v>1.746007561775814E-3</v>
      </c>
      <c r="X98" s="2">
        <f>NORMDIST(V98,$H$2,12/SQRT(20),FALSE)</f>
        <v>7.9581068588926093E-2</v>
      </c>
      <c r="Y98" s="2">
        <f>IF(OR(AND($B$2=2,AC98&lt;=0.05/$B$2),AC98&gt;=1-0.05/$B$2),W98,#N/A)</f>
        <v>1.746007561775814E-3</v>
      </c>
      <c r="Z98" s="2">
        <f>IF(OR(AND($B$2=2,AC98&lt;=0.05/$B$2),AC98&gt;=1-0.05/$B$2),X98,#N/A)</f>
        <v>7.9581068588926093E-2</v>
      </c>
      <c r="AA98" s="2" t="e">
        <v>#N/A</v>
      </c>
      <c r="AB98" s="2">
        <f t="shared" si="1"/>
        <v>0</v>
      </c>
      <c r="AC98" s="2">
        <f>NORMDIST('Power &amp; Directional Hypotheses'!V98,'Power &amp; Directional Hypotheses'!$H$1,12/SQRT(20),TRUE)</f>
        <v>0.99856544360396171</v>
      </c>
    </row>
    <row r="99" spans="22:29" x14ac:dyDescent="0.2">
      <c r="V99" s="2">
        <v>108.25</v>
      </c>
      <c r="W99" s="2">
        <f>NORMDIST(V99,$H$1,12/SQRT(20),FALSE)</f>
        <v>1.316812090683708E-3</v>
      </c>
      <c r="X99" s="2">
        <f>NORMDIST(V99,$H$2,12/SQRT(20),FALSE)</f>
        <v>7.1397959344082565E-2</v>
      </c>
      <c r="Y99" s="2">
        <f>IF(OR(AND($B$2=2,AC99&lt;=0.05/$B$2),AC99&gt;=1-0.05/$B$2),W99,#N/A)</f>
        <v>1.316812090683708E-3</v>
      </c>
      <c r="Z99" s="2">
        <f>IF(OR(AND($B$2=2,AC99&lt;=0.05/$B$2),AC99&gt;=1-0.05/$B$2),X99,#N/A)</f>
        <v>7.1397959344082565E-2</v>
      </c>
      <c r="AA99" s="2" t="e">
        <v>#N/A</v>
      </c>
      <c r="AB99" s="2">
        <f t="shared" si="1"/>
        <v>0</v>
      </c>
      <c r="AC99" s="2">
        <f>NORMDIST('Power &amp; Directional Hypotheses'!V99,'Power &amp; Directional Hypotheses'!$H$1,12/SQRT(20),TRUE)</f>
        <v>0.99894605170168072</v>
      </c>
    </row>
    <row r="100" spans="22:29" x14ac:dyDescent="0.2">
      <c r="V100" s="2">
        <v>108.5</v>
      </c>
      <c r="W100" s="2">
        <f>NORMDIST(V100,$H$1,12/SQRT(20),FALSE)</f>
        <v>9.8453593742455197E-4</v>
      </c>
      <c r="X100" s="2">
        <f>NORMDIST(V100,$H$2,12/SQRT(20),FALSE)</f>
        <v>6.3502659589578583E-2</v>
      </c>
      <c r="Y100" s="2">
        <f>IF(OR(AND($B$2=2,AC100&lt;=0.05/$B$2),AC100&gt;=1-0.05/$B$2),W100,#N/A)</f>
        <v>9.8453593742455197E-4</v>
      </c>
      <c r="Z100" s="2">
        <f>IF(OR(AND($B$2=2,AC100&lt;=0.05/$B$2),AC100&gt;=1-0.05/$B$2),X100,#N/A)</f>
        <v>6.3502659589578583E-2</v>
      </c>
      <c r="AA100" s="2" t="e">
        <v>#N/A</v>
      </c>
      <c r="AB100" s="2">
        <f t="shared" si="1"/>
        <v>0</v>
      </c>
      <c r="AC100" s="2">
        <f>NORMDIST('Power &amp; Directional Hypotheses'!V100,'Power &amp; Directional Hypotheses'!$H$1,12/SQRT(20),TRUE)</f>
        <v>0.99923191644485387</v>
      </c>
    </row>
    <row r="101" spans="22:29" x14ac:dyDescent="0.2">
      <c r="V101" s="2">
        <v>108.75</v>
      </c>
      <c r="W101" s="2">
        <f>NORMDIST(V101,$H$1,12/SQRT(20),FALSE)</f>
        <v>7.2974213642902316E-4</v>
      </c>
      <c r="X101" s="2">
        <f>NORMDIST(V101,$H$2,12/SQRT(20),FALSE)</f>
        <v>5.5992274886636099E-2</v>
      </c>
      <c r="Y101" s="2">
        <f>IF(OR(AND($B$2=2,AC101&lt;=0.05/$B$2),AC101&gt;=1-0.05/$B$2),W101,#N/A)</f>
        <v>7.2974213642902316E-4</v>
      </c>
      <c r="Z101" s="2">
        <f>IF(OR(AND($B$2=2,AC101&lt;=0.05/$B$2),AC101&gt;=1-0.05/$B$2),X101,#N/A)</f>
        <v>5.5992274886636099E-2</v>
      </c>
      <c r="AA101" s="2" t="e">
        <v>#N/A</v>
      </c>
      <c r="AB101" s="2">
        <f t="shared" si="1"/>
        <v>0</v>
      </c>
      <c r="AC101" s="2">
        <f>NORMDIST('Power &amp; Directional Hypotheses'!V101,'Power &amp; Directional Hypotheses'!$H$1,12/SQRT(20),TRUE)</f>
        <v>0.99944476757687684</v>
      </c>
    </row>
    <row r="102" spans="22:29" x14ac:dyDescent="0.2">
      <c r="V102" s="2">
        <v>109</v>
      </c>
      <c r="W102" s="2">
        <f>NORMDIST(V102,$H$1,12/SQRT(20),FALSE)</f>
        <v>5.3621302228276885E-4</v>
      </c>
      <c r="X102" s="2">
        <f>NORMDIST(V102,$H$2,12/SQRT(20),FALSE)</f>
        <v>4.894342903470579E-2</v>
      </c>
      <c r="Y102" s="2">
        <f>IF(OR(AND($B$2=2,AC102&lt;=0.05/$B$2),AC102&gt;=1-0.05/$B$2),W102,#N/A)</f>
        <v>5.3621302228276885E-4</v>
      </c>
      <c r="Z102" s="2">
        <f>IF(OR(AND($B$2=2,AC102&lt;=0.05/$B$2),AC102&gt;=1-0.05/$B$2),X102,#N/A)</f>
        <v>4.894342903470579E-2</v>
      </c>
      <c r="AA102" s="2" t="e">
        <v>#N/A</v>
      </c>
      <c r="AB102" s="2">
        <f t="shared" si="1"/>
        <v>0</v>
      </c>
      <c r="AC102" s="2">
        <f>NORMDIST('Power &amp; Directional Hypotheses'!V102,'Power &amp; Directional Hypotheses'!$H$1,12/SQRT(20),TRUE)</f>
        <v>0.99960188492120461</v>
      </c>
    </row>
    <row r="103" spans="22:29" x14ac:dyDescent="0.2">
      <c r="V103" s="2">
        <v>109.25</v>
      </c>
      <c r="W103" s="2">
        <f>NORMDIST(V103,$H$1,12/SQRT(20),FALSE)</f>
        <v>3.9060281839549876E-4</v>
      </c>
      <c r="X103" s="2">
        <f>NORMDIST(V103,$H$2,12/SQRT(20),FALSE)</f>
        <v>4.2412195686244054E-2</v>
      </c>
      <c r="Y103" s="2">
        <f>IF(OR(AND($B$2=2,AC103&lt;=0.05/$B$2),AC103&gt;=1-0.05/$B$2),W103,#N/A)</f>
        <v>3.9060281839549876E-4</v>
      </c>
      <c r="Z103" s="2">
        <f>IF(OR(AND($B$2=2,AC103&lt;=0.05/$B$2),AC103&gt;=1-0.05/$B$2),X103,#N/A)</f>
        <v>4.2412195686244054E-2</v>
      </c>
      <c r="AA103" s="2" t="e">
        <v>#N/A</v>
      </c>
      <c r="AB103" s="2">
        <f t="shared" si="1"/>
        <v>0</v>
      </c>
      <c r="AC103" s="2">
        <f>NORMDIST('Power &amp; Directional Hypotheses'!V103,'Power &amp; Directional Hypotheses'!$H$1,12/SQRT(20),TRUE)</f>
        <v>0.99971686036417351</v>
      </c>
    </row>
    <row r="104" spans="22:29" x14ac:dyDescent="0.2">
      <c r="V104" s="2">
        <v>109.5</v>
      </c>
      <c r="W104" s="2">
        <f>NORMDIST(V104,$H$1,12/SQRT(20),FALSE)</f>
        <v>2.8207426875337784E-4</v>
      </c>
      <c r="X104" s="2">
        <f>NORMDIST(V104,$H$2,12/SQRT(20),FALSE)</f>
        <v>3.6434868165445437E-2</v>
      </c>
      <c r="Y104" s="2">
        <f>IF(OR(AND($B$2=2,AC104&lt;=0.05/$B$2),AC104&gt;=1-0.05/$B$2),W104,#N/A)</f>
        <v>2.8207426875337784E-4</v>
      </c>
      <c r="Z104" s="2">
        <f>IF(OR(AND($B$2=2,AC104&lt;=0.05/$B$2),AC104&gt;=1-0.05/$B$2),X104,#N/A)</f>
        <v>3.6434868165445437E-2</v>
      </c>
      <c r="AA104" s="2" t="e">
        <v>#N/A</v>
      </c>
      <c r="AB104" s="2">
        <f t="shared" si="1"/>
        <v>0</v>
      </c>
      <c r="AC104" s="2">
        <f>NORMDIST('Power &amp; Directional Hypotheses'!V104,'Power &amp; Directional Hypotheses'!$H$1,12/SQRT(20),TRUE)</f>
        <v>0.99980027050383424</v>
      </c>
    </row>
    <row r="105" spans="22:29" x14ac:dyDescent="0.2">
      <c r="V105" s="2">
        <v>109.75</v>
      </c>
      <c r="W105" s="2">
        <f>NORMDIST(V105,$H$1,12/SQRT(20),FALSE)</f>
        <v>2.0193967450780133E-4</v>
      </c>
      <c r="X105" s="2">
        <f>NORMDIST(V105,$H$2,12/SQRT(20),FALSE)</f>
        <v>3.1029425221999488E-2</v>
      </c>
      <c r="Y105" s="2">
        <f>IF(OR(AND($B$2=2,AC105&lt;=0.05/$B$2),AC105&gt;=1-0.05/$B$2),W105,#N/A)</f>
        <v>2.0193967450780133E-4</v>
      </c>
      <c r="Z105" s="2">
        <f>IF(OR(AND($B$2=2,AC105&lt;=0.05/$B$2),AC105&gt;=1-0.05/$B$2),X105,#N/A)</f>
        <v>3.1029425221999488E-2</v>
      </c>
      <c r="AA105" s="2" t="e">
        <v>#N/A</v>
      </c>
      <c r="AB105" s="2">
        <f t="shared" si="1"/>
        <v>0</v>
      </c>
      <c r="AC105" s="2">
        <f>NORMDIST('Power &amp; Directional Hypotheses'!V105,'Power &amp; Directional Hypotheses'!$H$1,12/SQRT(20),TRUE)</f>
        <v>0.99986025864431194</v>
      </c>
    </row>
    <row r="106" spans="22:29" x14ac:dyDescent="0.2">
      <c r="V106" s="2">
        <v>110</v>
      </c>
      <c r="W106" s="2">
        <f>NORMDIST(V106,$H$1,12/SQRT(20),FALSE)</f>
        <v>1.4332102830568469E-4</v>
      </c>
      <c r="X106" s="2">
        <f>NORMDIST(V106,$H$2,12/SQRT(20),FALSE)</f>
        <v>2.6197529741734452E-2</v>
      </c>
      <c r="Y106" s="2">
        <f>IF(OR(AND($B$2=2,AC106&lt;=0.05/$B$2),AC106&gt;=1-0.05/$B$2),W106,#N/A)</f>
        <v>1.4332102830568469E-4</v>
      </c>
      <c r="Z106" s="2">
        <f>IF(OR(AND($B$2=2,AC106&lt;=0.05/$B$2),AC106&gt;=1-0.05/$B$2),X106,#N/A)</f>
        <v>2.6197529741734452E-2</v>
      </c>
      <c r="AA106" s="2" t="e">
        <v>#N/A</v>
      </c>
      <c r="AB106" s="2">
        <f t="shared" si="1"/>
        <v>0</v>
      </c>
      <c r="AC106" s="2">
        <f>NORMDIST('Power &amp; Directional Hypotheses'!V106,'Power &amp; Directional Hypotheses'!$H$1,12/SQRT(20),TRUE)</f>
        <v>0.99990302918544816</v>
      </c>
    </row>
    <row r="107" spans="22:29" x14ac:dyDescent="0.2">
      <c r="V107" s="2">
        <v>110.25</v>
      </c>
      <c r="W107" s="2">
        <f>NORMDIST(V107,$H$1,12/SQRT(20),FALSE)</f>
        <v>1.0083893765462614E-4</v>
      </c>
      <c r="X107" s="2">
        <f>NORMDIST(V107,$H$2,12/SQRT(20),FALSE)</f>
        <v>2.1926889896040733E-2</v>
      </c>
      <c r="Y107" s="2">
        <f>IF(OR(AND($B$2=2,AC107&lt;=0.05/$B$2),AC107&gt;=1-0.05/$B$2),W107,#N/A)</f>
        <v>1.0083893765462614E-4</v>
      </c>
      <c r="Z107" s="2">
        <f>IF(OR(AND($B$2=2,AC107&lt;=0.05/$B$2),AC107&gt;=1-0.05/$B$2),X107,#N/A)</f>
        <v>2.1926889896040733E-2</v>
      </c>
      <c r="AA107" s="2" t="e">
        <v>#N/A</v>
      </c>
      <c r="AB107" s="2">
        <f t="shared" si="1"/>
        <v>0</v>
      </c>
      <c r="AC107" s="2">
        <f>NORMDIST('Power &amp; Directional Hypotheses'!V107,'Power &amp; Directional Hypotheses'!$H$1,12/SQRT(20),TRUE)</f>
        <v>0.99993326048963693</v>
      </c>
    </row>
    <row r="108" spans="22:29" x14ac:dyDescent="0.2">
      <c r="V108" s="2">
        <v>110.5</v>
      </c>
      <c r="W108" s="2">
        <f>NORMDIST(V108,$H$1,12/SQRT(20),FALSE)</f>
        <v>7.0335841952895515E-5</v>
      </c>
      <c r="X108" s="2">
        <f>NORMDIST(V108,$H$2,12/SQRT(20),FALSE)</f>
        <v>1.8193816585794019E-2</v>
      </c>
      <c r="Y108" s="2">
        <f>IF(OR(AND($B$2=2,AC108&lt;=0.05/$B$2),AC108&gt;=1-0.05/$B$2),W108,#N/A)</f>
        <v>7.0335841952895515E-5</v>
      </c>
      <c r="Z108" s="2">
        <f>IF(OR(AND($B$2=2,AC108&lt;=0.05/$B$2),AC108&gt;=1-0.05/$B$2),X108,#N/A)</f>
        <v>1.8193816585794019E-2</v>
      </c>
      <c r="AA108" s="2" t="e">
        <v>#N/A</v>
      </c>
      <c r="AB108" s="2">
        <f t="shared" si="1"/>
        <v>0</v>
      </c>
      <c r="AC108" s="2">
        <f>NORMDIST('Power &amp; Directional Hypotheses'!V108,'Power &amp; Directional Hypotheses'!$H$1,12/SQRT(20),TRUE)</f>
        <v>0.99995444418944812</v>
      </c>
    </row>
    <row r="109" spans="22:29" x14ac:dyDescent="0.2">
      <c r="V109" s="2">
        <v>110.75</v>
      </c>
      <c r="W109" s="2">
        <f>NORMDIST(V109,$H$1,12/SQRT(20),FALSE)</f>
        <v>4.8635703477100219E-5</v>
      </c>
      <c r="X109" s="2">
        <f>NORMDIST(V109,$H$2,12/SQRT(20),FALSE)</f>
        <v>1.4965825297870838E-2</v>
      </c>
      <c r="Y109" s="2">
        <f>IF(OR(AND($B$2=2,AC109&lt;=0.05/$B$2),AC109&gt;=1-0.05/$B$2),W109,#N/A)</f>
        <v>4.8635703477100219E-5</v>
      </c>
      <c r="Z109" s="2">
        <f>IF(OR(AND($B$2=2,AC109&lt;=0.05/$B$2),AC109&gt;=1-0.05/$B$2),X109,#N/A)</f>
        <v>1.4965825297870838E-2</v>
      </c>
      <c r="AA109" s="2" t="e">
        <v>#N/A</v>
      </c>
      <c r="AB109" s="2">
        <f t="shared" si="1"/>
        <v>0</v>
      </c>
      <c r="AC109" s="2">
        <f>NORMDIST('Power &amp; Directional Hypotheses'!V109,'Power &amp; Directional Hypotheses'!$H$1,12/SQRT(20),TRUE)</f>
        <v>0.99996915984233659</v>
      </c>
    </row>
    <row r="110" spans="22:29" x14ac:dyDescent="0.2">
      <c r="V110" s="2">
        <v>111</v>
      </c>
      <c r="W110" s="2">
        <f>NORMDIST(V110,$H$1,12/SQRT(20),FALSE)</f>
        <v>3.333986186093623E-5</v>
      </c>
      <c r="X110" s="2">
        <f>NORMDIST(V110,$H$2,12/SQRT(20),FALSE)</f>
        <v>1.2204152134938735E-2</v>
      </c>
      <c r="Y110" s="2">
        <f>IF(OR(AND($B$2=2,AC110&lt;=0.05/$B$2),AC110&gt;=1-0.05/$B$2),W110,#N/A)</f>
        <v>3.333986186093623E-5</v>
      </c>
      <c r="Z110" s="2">
        <f>IF(OR(AND($B$2=2,AC110&lt;=0.05/$B$2),AC110&gt;=1-0.05/$B$2),X110,#N/A)</f>
        <v>1.2204152134938735E-2</v>
      </c>
      <c r="AA110" s="2" t="e">
        <v>#N/A</v>
      </c>
      <c r="AB110" s="2">
        <f t="shared" si="1"/>
        <v>0</v>
      </c>
      <c r="AC110" s="2">
        <f>NORMDIST('Power &amp; Directional Hypotheses'!V110,'Power &amp; Directional Hypotheses'!$H$1,12/SQRT(20),TRUE)</f>
        <v>0.99997929405578667</v>
      </c>
    </row>
    <row r="111" spans="22:29" x14ac:dyDescent="0.2">
      <c r="V111" s="2">
        <v>111.25</v>
      </c>
      <c r="W111" s="2">
        <f>NORMDIST(V111,$H$1,12/SQRT(20),FALSE)</f>
        <v>2.2657003552465654E-5</v>
      </c>
      <c r="X111" s="2">
        <f>NORMDIST(V111,$H$2,12/SQRT(20),FALSE)</f>
        <v>9.8660801008381167E-3</v>
      </c>
      <c r="Y111" s="2">
        <f>IF(OR(AND($B$2=2,AC111&lt;=0.05/$B$2),AC111&gt;=1-0.05/$B$2),W111,#N/A)</f>
        <v>2.2657003552465654E-5</v>
      </c>
      <c r="Z111" s="2">
        <f>IF(OR(AND($B$2=2,AC111&lt;=0.05/$B$2),AC111&gt;=1-0.05/$B$2),X111,#N/A)</f>
        <v>9.8660801008381167E-3</v>
      </c>
      <c r="AA111" s="2" t="e">
        <v>#N/A</v>
      </c>
      <c r="AB111" s="2">
        <f t="shared" si="1"/>
        <v>0</v>
      </c>
      <c r="AC111" s="2">
        <f>NORMDIST('Power &amp; Directional Hypotheses'!V111,'Power &amp; Directional Hypotheses'!$H$1,12/SQRT(20),TRUE)</f>
        <v>0.99998621289676615</v>
      </c>
    </row>
    <row r="112" spans="22:29" x14ac:dyDescent="0.2">
      <c r="V112" s="2">
        <v>111.5</v>
      </c>
      <c r="W112" s="2">
        <f>NORMDIST(V112,$H$1,12/SQRT(20),FALSE)</f>
        <v>1.5264101036793662E-5</v>
      </c>
      <c r="X112" s="2">
        <f>NORMDIST(V112,$H$2,12/SQRT(20),FALSE)</f>
        <v>7.9070000940924465E-3</v>
      </c>
      <c r="Y112" s="2">
        <f>IF(OR(AND($B$2=2,AC112&lt;=0.05/$B$2),AC112&gt;=1-0.05/$B$2),W112,#N/A)</f>
        <v>1.5264101036793662E-5</v>
      </c>
      <c r="Z112" s="2">
        <f>IF(OR(AND($B$2=2,AC112&lt;=0.05/$B$2),AC112&gt;=1-0.05/$B$2),X112,#N/A)</f>
        <v>7.9070000940924465E-3</v>
      </c>
      <c r="AA112" s="2" t="e">
        <v>#N/A</v>
      </c>
      <c r="AB112" s="2">
        <f t="shared" si="1"/>
        <v>0</v>
      </c>
      <c r="AC112" s="2">
        <f>NORMDIST('Power &amp; Directional Hypotheses'!V112,'Power &amp; Directional Hypotheses'!$H$1,12/SQRT(20),TRUE)</f>
        <v>0.99999089573806099</v>
      </c>
    </row>
    <row r="113" spans="22:29" x14ac:dyDescent="0.2">
      <c r="V113" s="2">
        <v>111.75</v>
      </c>
      <c r="W113" s="2">
        <f>NORMDIST(V113,$H$1,12/SQRT(20),FALSE)</f>
        <v>1.0194597270904466E-5</v>
      </c>
      <c r="X113" s="2">
        <f>NORMDIST(V113,$H$2,12/SQRT(20),FALSE)</f>
        <v>6.2821591354408996E-3</v>
      </c>
      <c r="Y113" s="2">
        <f>IF(OR(AND($B$2=2,AC113&lt;=0.05/$B$2),AC113&gt;=1-0.05/$B$2),W113,#N/A)</f>
        <v>1.0194597270904466E-5</v>
      </c>
      <c r="Z113" s="2">
        <f>IF(OR(AND($B$2=2,AC113&lt;=0.05/$B$2),AC113&gt;=1-0.05/$B$2),X113,#N/A)</f>
        <v>6.2821591354408996E-3</v>
      </c>
      <c r="AA113" s="2" t="e">
        <v>#N/A</v>
      </c>
      <c r="AB113" s="2">
        <f t="shared" si="1"/>
        <v>0</v>
      </c>
      <c r="AC113" s="2">
        <f>NORMDIST('Power &amp; Directional Hypotheses'!V113,'Power &amp; Directional Hypotheses'!$H$1,12/SQRT(20),TRUE)</f>
        <v>0.99999403782586971</v>
      </c>
    </row>
    <row r="114" spans="22:29" x14ac:dyDescent="0.2">
      <c r="V114" s="2">
        <v>112</v>
      </c>
      <c r="W114" s="2">
        <f>NORMDIST(V114,$H$1,12/SQRT(20),FALSE)</f>
        <v>6.7499257967409196E-6</v>
      </c>
      <c r="X114" s="2">
        <f>NORMDIST(V114,$H$2,12/SQRT(20),FALSE)</f>
        <v>4.948074222825052E-3</v>
      </c>
      <c r="Y114" s="2">
        <f>IF(OR(AND($B$2=2,AC114&lt;=0.05/$B$2),AC114&gt;=1-0.05/$B$2),W114,#N/A)</f>
        <v>6.7499257967409196E-6</v>
      </c>
      <c r="Z114" s="2">
        <f>IF(OR(AND($B$2=2,AC114&lt;=0.05/$B$2),AC114&gt;=1-0.05/$B$2),X114,#N/A)</f>
        <v>4.948074222825052E-3</v>
      </c>
      <c r="AA114" s="2" t="e">
        <v>#N/A</v>
      </c>
      <c r="AB114" s="2">
        <f t="shared" si="1"/>
        <v>0</v>
      </c>
      <c r="AC114" s="2">
        <f>NORMDIST('Power &amp; Directional Hypotheses'!V114,'Power &amp; Directional Hypotheses'!$H$1,12/SQRT(20),TRUE)</f>
        <v>0.99999612789178449</v>
      </c>
    </row>
    <row r="115" spans="22:29" x14ac:dyDescent="0.2">
      <c r="V115" s="2">
        <v>112.25</v>
      </c>
      <c r="W115" s="2">
        <f>NORMDIST(V115,$H$1,12/SQRT(20),FALSE)</f>
        <v>4.4305537103862186E-6</v>
      </c>
      <c r="X115" s="2">
        <f>NORMDIST(V115,$H$2,12/SQRT(20),FALSE)</f>
        <v>3.8636124807322056E-3</v>
      </c>
      <c r="Y115" s="2">
        <f>IF(OR(AND($B$2=2,AC115&lt;=0.05/$B$2),AC115&gt;=1-0.05/$B$2),W115,#N/A)</f>
        <v>4.4305537103862186E-6</v>
      </c>
      <c r="Z115" s="2">
        <f>IF(OR(AND($B$2=2,AC115&lt;=0.05/$B$2),AC115&gt;=1-0.05/$B$2),X115,#N/A)</f>
        <v>3.8636124807322056E-3</v>
      </c>
      <c r="AA115" s="2" t="e">
        <v>#N/A</v>
      </c>
      <c r="AB115" s="2">
        <f t="shared" si="1"/>
        <v>0</v>
      </c>
      <c r="AC115" s="2">
        <f>NORMDIST('Power &amp; Directional Hypotheses'!V115,'Power &amp; Directional Hypotheses'!$H$1,12/SQRT(20),TRUE)</f>
        <v>0.99999750616219862</v>
      </c>
    </row>
    <row r="116" spans="22:29" x14ac:dyDescent="0.2">
      <c r="V116" s="2">
        <v>112.5</v>
      </c>
      <c r="W116" s="2">
        <f>NORMDIST(V116,$H$1,12/SQRT(20),FALSE)</f>
        <v>2.8830162850978571E-6</v>
      </c>
      <c r="X116" s="2">
        <f>NORMDIST(V116,$H$2,12/SQRT(20),FALSE)</f>
        <v>2.9907561032225228E-3</v>
      </c>
      <c r="Y116" s="2">
        <f>IF(OR(AND($B$2=2,AC116&lt;=0.05/$B$2),AC116&gt;=1-0.05/$B$2),W116,#N/A)</f>
        <v>2.8830162850978571E-6</v>
      </c>
      <c r="Z116" s="2">
        <f>IF(OR(AND($B$2=2,AC116&lt;=0.05/$B$2),AC116&gt;=1-0.05/$B$2),X116,#N/A)</f>
        <v>2.9907561032225228E-3</v>
      </c>
      <c r="AA116" s="2" t="e">
        <v>#N/A</v>
      </c>
      <c r="AB116" s="2">
        <f t="shared" si="1"/>
        <v>0</v>
      </c>
      <c r="AC116" s="2">
        <f>NORMDIST('Power &amp; Directional Hypotheses'!V116,'Power &amp; Directional Hypotheses'!$H$1,12/SQRT(20),TRUE)</f>
        <v>0.99999840719721622</v>
      </c>
    </row>
    <row r="117" spans="22:29" x14ac:dyDescent="0.2">
      <c r="V117" s="2">
        <v>112.75</v>
      </c>
      <c r="W117" s="2">
        <f>NORMDIST(V117,$H$1,12/SQRT(20),FALSE)</f>
        <v>1.8598001054258132E-6</v>
      </c>
      <c r="X117" s="2">
        <f>NORMDIST(V117,$H$2,12/SQRT(20),FALSE)</f>
        <v>2.2950836423619747E-3</v>
      </c>
      <c r="Y117" s="2">
        <f>IF(OR(AND($B$2=2,AC117&lt;=0.05/$B$2),AC117&gt;=1-0.05/$B$2),W117,#N/A)</f>
        <v>1.8598001054258132E-6</v>
      </c>
      <c r="Z117" s="2">
        <f>IF(OR(AND($B$2=2,AC117&lt;=0.05/$B$2),AC117&gt;=1-0.05/$B$2),X117,#N/A)</f>
        <v>2.2950836423619747E-3</v>
      </c>
      <c r="AA117" s="2" t="e">
        <v>#N/A</v>
      </c>
      <c r="AB117" s="2">
        <f t="shared" si="1"/>
        <v>0</v>
      </c>
      <c r="AC117" s="2">
        <f>NORMDIST('Power &amp; Directional Hypotheses'!V117,'Power &amp; Directional Hypotheses'!$H$1,12/SQRT(20),TRUE)</f>
        <v>0.99999899115531976</v>
      </c>
    </row>
    <row r="118" spans="22:29" x14ac:dyDescent="0.2">
      <c r="V118" s="2">
        <v>113</v>
      </c>
      <c r="W118" s="2">
        <f>NORMDIST(V118,$H$1,12/SQRT(20),FALSE)</f>
        <v>1.1893660102253522E-6</v>
      </c>
      <c r="X118" s="2">
        <f>NORMDIST(V118,$H$2,12/SQRT(20),FALSE)</f>
        <v>1.746007561775814E-3</v>
      </c>
      <c r="Y118" s="2">
        <f>IF(OR(AND($B$2=2,AC118&lt;=0.05/$B$2),AC118&gt;=1-0.05/$B$2),W118,#N/A)</f>
        <v>1.1893660102253522E-6</v>
      </c>
      <c r="Z118" s="2">
        <f>IF(OR(AND($B$2=2,AC118&lt;=0.05/$B$2),AC118&gt;=1-0.05/$B$2),X118,#N/A)</f>
        <v>1.746007561775814E-3</v>
      </c>
      <c r="AA118" s="2" t="e">
        <v>#N/A</v>
      </c>
      <c r="AB118" s="2">
        <f t="shared" si="1"/>
        <v>0</v>
      </c>
      <c r="AC118" s="2">
        <f>NORMDIST('Power &amp; Directional Hypotheses'!V118,'Power &amp; Directional Hypotheses'!$H$1,12/SQRT(20),TRUE)</f>
        <v>0.99999936634811692</v>
      </c>
    </row>
    <row r="119" spans="22:29" x14ac:dyDescent="0.2">
      <c r="V119" s="2">
        <v>113.25</v>
      </c>
      <c r="W119" s="2">
        <f>NORMDIST(V119,$H$1,12/SQRT(20),FALSE)</f>
        <v>7.5404082639379078E-7</v>
      </c>
      <c r="X119" s="2">
        <f>NORMDIST(V119,$H$2,12/SQRT(20),FALSE)</f>
        <v>1.316812090683708E-3</v>
      </c>
      <c r="Y119" s="2">
        <f>IF(OR(AND($B$2=2,AC119&lt;=0.05/$B$2),AC119&gt;=1-0.05/$B$2),W119,#N/A)</f>
        <v>7.5404082639379078E-7</v>
      </c>
      <c r="Z119" s="2">
        <f>IF(OR(AND($B$2=2,AC119&lt;=0.05/$B$2),AC119&gt;=1-0.05/$B$2),X119,#N/A)</f>
        <v>1.316812090683708E-3</v>
      </c>
      <c r="AA119" s="2" t="e">
        <v>#N/A</v>
      </c>
      <c r="AB119" s="2">
        <f t="shared" si="1"/>
        <v>0</v>
      </c>
      <c r="AC119" s="2">
        <f>NORMDIST('Power &amp; Directional Hypotheses'!V119,'Power &amp; Directional Hypotheses'!$H$1,12/SQRT(20),TRUE)</f>
        <v>0.99999960532730259</v>
      </c>
    </row>
    <row r="120" spans="22:29" x14ac:dyDescent="0.2">
      <c r="V120" s="2">
        <v>113.5</v>
      </c>
      <c r="W120" s="2">
        <f>NORMDIST(V120,$H$1,12/SQRT(20),FALSE)</f>
        <v>4.7391917521466088E-7</v>
      </c>
      <c r="X120" s="2">
        <f>NORMDIST(V120,$H$2,12/SQRT(20),FALSE)</f>
        <v>9.8453593742455197E-4</v>
      </c>
      <c r="Y120" s="2">
        <f>IF(OR(AND($B$2=2,AC120&lt;=0.05/$B$2),AC120&gt;=1-0.05/$B$2),W120,#N/A)</f>
        <v>4.7391917521466088E-7</v>
      </c>
      <c r="Z120" s="2">
        <f>IF(OR(AND($B$2=2,AC120&lt;=0.05/$B$2),AC120&gt;=1-0.05/$B$2),X120,#N/A)</f>
        <v>9.8453593742455197E-4</v>
      </c>
      <c r="AA120" s="2" t="e">
        <v>#N/A</v>
      </c>
      <c r="AB120" s="2">
        <f t="shared" si="1"/>
        <v>0</v>
      </c>
      <c r="AC120" s="2">
        <f>NORMDIST('Power &amp; Directional Hypotheses'!V120,'Power &amp; Directional Hypotheses'!$H$1,12/SQRT(20),TRUE)</f>
        <v>0.99999975623050019</v>
      </c>
    </row>
    <row r="121" spans="22:29" x14ac:dyDescent="0.2">
      <c r="V121" s="2">
        <v>113.75</v>
      </c>
      <c r="W121" s="2">
        <f>NORMDIST(V121,$H$1,12/SQRT(20),FALSE)</f>
        <v>2.9528663035983283E-7</v>
      </c>
      <c r="X121" s="2">
        <f>NORMDIST(V121,$H$2,12/SQRT(20),FALSE)</f>
        <v>7.2974213642902316E-4</v>
      </c>
      <c r="Y121" s="2">
        <f>IF(OR(AND($B$2=2,AC121&lt;=0.05/$B$2),AC121&gt;=1-0.05/$B$2),W121,#N/A)</f>
        <v>2.9528663035983283E-7</v>
      </c>
      <c r="Z121" s="2">
        <f>IF(OR(AND($B$2=2,AC121&lt;=0.05/$B$2),AC121&gt;=1-0.05/$B$2),X121,#N/A)</f>
        <v>7.2974213642902316E-4</v>
      </c>
      <c r="AA121" s="2" t="e">
        <v>#N/A</v>
      </c>
      <c r="AB121" s="2">
        <f t="shared" si="1"/>
        <v>0</v>
      </c>
      <c r="AC121" s="2">
        <f>NORMDIST('Power &amp; Directional Hypotheses'!V121,'Power &amp; Directional Hypotheses'!$H$1,12/SQRT(20),TRUE)</f>
        <v>0.99999985069520847</v>
      </c>
    </row>
    <row r="122" spans="22:29" x14ac:dyDescent="0.2">
      <c r="V122" s="2">
        <v>114</v>
      </c>
      <c r="W122" s="2">
        <f>NORMDIST(V122,$H$1,12/SQRT(20),FALSE)</f>
        <v>1.8239518506459407E-7</v>
      </c>
      <c r="X122" s="2">
        <f>NORMDIST(V122,$H$2,12/SQRT(20),FALSE)</f>
        <v>5.3621302228276885E-4</v>
      </c>
      <c r="Y122" s="2">
        <f>IF(OR(AND($B$2=2,AC122&lt;=0.05/$B$2),AC122&gt;=1-0.05/$B$2),W122,#N/A)</f>
        <v>1.8239518506459407E-7</v>
      </c>
      <c r="Z122" s="2">
        <f>IF(OR(AND($B$2=2,AC122&lt;=0.05/$B$2),AC122&gt;=1-0.05/$B$2),X122,#N/A)</f>
        <v>5.3621302228276885E-4</v>
      </c>
      <c r="AA122" s="2" t="e">
        <v>#N/A</v>
      </c>
      <c r="AB122" s="2">
        <f t="shared" si="1"/>
        <v>0</v>
      </c>
      <c r="AC122" s="2">
        <f>NORMDIST('Power &amp; Directional Hypotheses'!V122,'Power &amp; Directional Hypotheses'!$H$1,12/SQRT(20),TRUE)</f>
        <v>0.99999990931894711</v>
      </c>
    </row>
    <row r="123" spans="22:29" x14ac:dyDescent="0.2">
      <c r="V123" s="2">
        <v>114.25</v>
      </c>
      <c r="W123" s="2">
        <f>NORMDIST(V123,$H$1,12/SQRT(20),FALSE)</f>
        <v>1.1168967768300591E-7</v>
      </c>
      <c r="X123" s="2">
        <f>NORMDIST(V123,$H$2,12/SQRT(20),FALSE)</f>
        <v>3.9060281839549876E-4</v>
      </c>
      <c r="Y123" s="2">
        <f>IF(OR(AND($B$2=2,AC123&lt;=0.05/$B$2),AC123&gt;=1-0.05/$B$2),W123,#N/A)</f>
        <v>1.1168967768300591E-7</v>
      </c>
      <c r="Z123" s="2">
        <f>IF(OR(AND($B$2=2,AC123&lt;=0.05/$B$2),AC123&gt;=1-0.05/$B$2),X123,#N/A)</f>
        <v>3.9060281839549876E-4</v>
      </c>
      <c r="AA123" s="2" t="e">
        <v>#N/A</v>
      </c>
      <c r="AB123" s="2">
        <f t="shared" si="1"/>
        <v>0</v>
      </c>
      <c r="AC123" s="2">
        <f>NORMDIST('Power &amp; Directional Hypotheses'!V123,'Power &amp; Directional Hypotheses'!$H$1,12/SQRT(20),TRUE)</f>
        <v>0.99999994538596326</v>
      </c>
    </row>
    <row r="124" spans="22:29" x14ac:dyDescent="0.2">
      <c r="V124" s="2">
        <v>114.5</v>
      </c>
      <c r="W124" s="2">
        <f>NORMDIST(V124,$H$1,12/SQRT(20),FALSE)</f>
        <v>6.7802044291666784E-8</v>
      </c>
      <c r="X124" s="2">
        <f>NORMDIST(V124,$H$2,12/SQRT(20),FALSE)</f>
        <v>2.8207426875337784E-4</v>
      </c>
      <c r="Y124" s="2">
        <f>IF(OR(AND($B$2=2,AC124&lt;=0.05/$B$2),AC124&gt;=1-0.05/$B$2),W124,#N/A)</f>
        <v>6.7802044291666784E-8</v>
      </c>
      <c r="Z124" s="2">
        <f>IF(OR(AND($B$2=2,AC124&lt;=0.05/$B$2),AC124&gt;=1-0.05/$B$2),X124,#N/A)</f>
        <v>2.8207426875337784E-4</v>
      </c>
      <c r="AA124" s="2" t="e">
        <v>#N/A</v>
      </c>
      <c r="AB124" s="2">
        <f t="shared" si="1"/>
        <v>0</v>
      </c>
      <c r="AC124" s="2">
        <f>NORMDIST('Power &amp; Directional Hypotheses'!V124,'Power &amp; Directional Hypotheses'!$H$1,12/SQRT(20),TRUE)</f>
        <v>0.9999999673837856</v>
      </c>
    </row>
    <row r="125" spans="22:29" x14ac:dyDescent="0.2">
      <c r="V125" s="2">
        <v>114.75</v>
      </c>
      <c r="W125" s="2">
        <f>NORMDIST(V125,$H$1,12/SQRT(20),FALSE)</f>
        <v>4.0803989001936819E-8</v>
      </c>
      <c r="X125" s="2">
        <f>NORMDIST(V125,$H$2,12/SQRT(20),FALSE)</f>
        <v>2.0193967450780133E-4</v>
      </c>
      <c r="Y125" s="2">
        <f>IF(OR(AND($B$2=2,AC125&lt;=0.05/$B$2),AC125&gt;=1-0.05/$B$2),W125,#N/A)</f>
        <v>4.0803989001936819E-8</v>
      </c>
      <c r="Z125" s="2">
        <f>IF(OR(AND($B$2=2,AC125&lt;=0.05/$B$2),AC125&gt;=1-0.05/$B$2),X125,#N/A)</f>
        <v>2.0193967450780133E-4</v>
      </c>
      <c r="AA125" s="2" t="e">
        <v>#N/A</v>
      </c>
      <c r="AB125" s="2">
        <f t="shared" si="1"/>
        <v>0</v>
      </c>
      <c r="AC125" s="2">
        <f>NORMDIST('Power &amp; Directional Hypotheses'!V125,'Power &amp; Directional Hypotheses'!$H$1,12/SQRT(20),TRUE)</f>
        <v>0.99999998068471363</v>
      </c>
    </row>
    <row r="126" spans="22:29" x14ac:dyDescent="0.2">
      <c r="V126" s="2">
        <v>115</v>
      </c>
      <c r="W126" s="2">
        <f>NORMDIST(V126,$H$1,12/SQRT(20),FALSE)</f>
        <v>2.4344033549367408E-8</v>
      </c>
      <c r="X126" s="2">
        <f>NORMDIST(V126,$H$2,12/SQRT(20),FALSE)</f>
        <v>1.4332102830568469E-4</v>
      </c>
      <c r="Y126" s="2">
        <f>IF(OR(AND($B$2=2,AC126&lt;=0.05/$B$2),AC126&gt;=1-0.05/$B$2),W126,#N/A)</f>
        <v>2.4344033549367408E-8</v>
      </c>
      <c r="Z126" s="2">
        <f>IF(OR(AND($B$2=2,AC126&lt;=0.05/$B$2),AC126&gt;=1-0.05/$B$2),X126,#N/A)</f>
        <v>1.4332102830568469E-4</v>
      </c>
      <c r="AA126" s="2" t="e">
        <v>#N/A</v>
      </c>
      <c r="AB126" s="2">
        <f t="shared" si="1"/>
        <v>0</v>
      </c>
      <c r="AC126" s="2">
        <f>NORMDIST('Power &amp; Directional Hypotheses'!V126,'Power &amp; Directional Hypotheses'!$H$1,12/SQRT(20),TRUE)</f>
        <v>0.99999998865762574</v>
      </c>
    </row>
    <row r="127" spans="22:29" x14ac:dyDescent="0.2">
      <c r="V127" s="2">
        <v>115.25</v>
      </c>
      <c r="W127" s="2">
        <f>NORMDIST(V127,$H$1,12/SQRT(20),FALSE)</f>
        <v>1.4398343707003473E-8</v>
      </c>
      <c r="X127" s="2">
        <f>NORMDIST(V127,$H$2,12/SQRT(20),FALSE)</f>
        <v>1.0083893765462614E-4</v>
      </c>
      <c r="Y127" s="2">
        <f>IF(OR(AND($B$2=2,AC127&lt;=0.05/$B$2),AC127&gt;=1-0.05/$B$2),W127,#N/A)</f>
        <v>1.4398343707003473E-8</v>
      </c>
      <c r="Z127" s="2">
        <f>IF(OR(AND($B$2=2,AC127&lt;=0.05/$B$2),AC127&gt;=1-0.05/$B$2),X127,#N/A)</f>
        <v>1.0083893765462614E-4</v>
      </c>
      <c r="AA127" s="2" t="e">
        <v>#N/A</v>
      </c>
      <c r="AB127" s="2">
        <f t="shared" si="1"/>
        <v>0</v>
      </c>
      <c r="AC127" s="2">
        <f>NORMDIST('Power &amp; Directional Hypotheses'!V127,'Power &amp; Directional Hypotheses'!$H$1,12/SQRT(20),TRUE)</f>
        <v>0.99999999339551349</v>
      </c>
    </row>
    <row r="128" spans="22:29" x14ac:dyDescent="0.2">
      <c r="V128" s="2">
        <v>115.5</v>
      </c>
      <c r="W128" s="2">
        <f>NORMDIST(V128,$H$1,12/SQRT(20),FALSE)</f>
        <v>8.4423357078079314E-9</v>
      </c>
      <c r="X128" s="2">
        <f>NORMDIST(V128,$H$2,12/SQRT(20),FALSE)</f>
        <v>7.0335841952895515E-5</v>
      </c>
      <c r="Y128" s="2">
        <f>IF(OR(AND($B$2=2,AC128&lt;=0.05/$B$2),AC128&gt;=1-0.05/$B$2),W128,#N/A)</f>
        <v>8.4423357078079314E-9</v>
      </c>
      <c r="Z128" s="2">
        <f>IF(OR(AND($B$2=2,AC128&lt;=0.05/$B$2),AC128&gt;=1-0.05/$B$2),X128,#N/A)</f>
        <v>7.0335841952895515E-5</v>
      </c>
      <c r="AA128" s="2" t="e">
        <v>#N/A</v>
      </c>
      <c r="AB128" s="2">
        <f t="shared" si="1"/>
        <v>0</v>
      </c>
      <c r="AC128" s="2">
        <f>NORMDIST('Power &amp; Directional Hypotheses'!V128,'Power &amp; Directional Hypotheses'!$H$1,12/SQRT(20),TRUE)</f>
        <v>0.99999999618667745</v>
      </c>
    </row>
    <row r="129" spans="22:29" x14ac:dyDescent="0.2">
      <c r="V129" s="2">
        <v>115.75</v>
      </c>
      <c r="W129" s="2">
        <f>NORMDIST(V129,$H$1,12/SQRT(20),FALSE)</f>
        <v>4.9073019547779913E-9</v>
      </c>
      <c r="X129" s="2">
        <f>NORMDIST(V129,$H$2,12/SQRT(20),FALSE)</f>
        <v>4.8635703477100219E-5</v>
      </c>
      <c r="Y129" s="2">
        <f>IF(OR(AND($B$2=2,AC129&lt;=0.05/$B$2),AC129&gt;=1-0.05/$B$2),W129,#N/A)</f>
        <v>4.9073019547779913E-9</v>
      </c>
      <c r="Z129" s="2">
        <f>IF(OR(AND($B$2=2,AC129&lt;=0.05/$B$2),AC129&gt;=1-0.05/$B$2),X129,#N/A)</f>
        <v>4.8635703477100219E-5</v>
      </c>
      <c r="AA129" s="2" t="e">
        <v>#N/A</v>
      </c>
      <c r="AB129" s="2">
        <f t="shared" si="1"/>
        <v>0</v>
      </c>
      <c r="AC129" s="2">
        <f>NORMDIST('Power &amp; Directional Hypotheses'!V129,'Power &amp; Directional Hypotheses'!$H$1,12/SQRT(20),TRUE)</f>
        <v>0.99999999781679416</v>
      </c>
    </row>
    <row r="130" spans="22:29" x14ac:dyDescent="0.2">
      <c r="V130" s="2">
        <v>116</v>
      </c>
      <c r="W130" s="2">
        <f>NORMDIST(V130,$H$1,12/SQRT(20),FALSE)</f>
        <v>2.8278282464056695E-9</v>
      </c>
      <c r="X130" s="2">
        <f>NORMDIST(V130,$H$2,12/SQRT(20),FALSE)</f>
        <v>3.333986186093623E-5</v>
      </c>
      <c r="Y130" s="2">
        <f>IF(OR(AND($B$2=2,AC130&lt;=0.05/$B$2),AC130&gt;=1-0.05/$B$2),W130,#N/A)</f>
        <v>2.8278282464056695E-9</v>
      </c>
      <c r="Z130" s="2">
        <f>IF(OR(AND($B$2=2,AC130&lt;=0.05/$B$2),AC130&gt;=1-0.05/$B$2),X130,#N/A)</f>
        <v>3.333986186093623E-5</v>
      </c>
      <c r="AA130" s="2" t="e">
        <v>#N/A</v>
      </c>
      <c r="AB130" s="2">
        <f t="shared" ref="AB130:AB142" si="2">IF(X130=MAX($W$2:$W$142),X130,0)</f>
        <v>0</v>
      </c>
      <c r="AC130" s="2">
        <f>NORMDIST('Power &amp; Directional Hypotheses'!V130,'Power &amp; Directional Hypotheses'!$H$1,12/SQRT(20),TRUE)</f>
        <v>0.99999999876060464</v>
      </c>
    </row>
    <row r="131" spans="22:29" x14ac:dyDescent="0.2">
      <c r="V131" s="2">
        <v>116.25</v>
      </c>
      <c r="W131" s="2">
        <f>NORMDIST(V131,$H$1,12/SQRT(20),FALSE)</f>
        <v>1.6154493925689432E-9</v>
      </c>
      <c r="X131" s="2">
        <f>NORMDIST(V131,$H$2,12/SQRT(20),FALSE)</f>
        <v>2.2657003552465654E-5</v>
      </c>
      <c r="Y131" s="2">
        <f>IF(OR(AND($B$2=2,AC131&lt;=0.05/$B$2),AC131&gt;=1-0.05/$B$2),W131,#N/A)</f>
        <v>1.6154493925689432E-9</v>
      </c>
      <c r="Z131" s="2">
        <f>IF(OR(AND($B$2=2,AC131&lt;=0.05/$B$2),AC131&gt;=1-0.05/$B$2),X131,#N/A)</f>
        <v>2.2657003552465654E-5</v>
      </c>
      <c r="AA131" s="2" t="e">
        <v>#N/A</v>
      </c>
      <c r="AB131" s="2">
        <f t="shared" si="2"/>
        <v>0</v>
      </c>
      <c r="AC131" s="2">
        <f>NORMDIST('Power &amp; Directional Hypotheses'!V131,'Power &amp; Directional Hypotheses'!$H$1,12/SQRT(20),TRUE)</f>
        <v>0.99999999930233563</v>
      </c>
    </row>
    <row r="132" spans="22:29" x14ac:dyDescent="0.2">
      <c r="V132" s="2">
        <v>116.5</v>
      </c>
      <c r="W132" s="2">
        <f>NORMDIST(V132,$H$1,12/SQRT(20),FALSE)</f>
        <v>9.1487923203076473E-10</v>
      </c>
      <c r="X132" s="2">
        <f>NORMDIST(V132,$H$2,12/SQRT(20),FALSE)</f>
        <v>1.5264101036793662E-5</v>
      </c>
      <c r="Y132" s="2">
        <f>IF(OR(AND($B$2=2,AC132&lt;=0.05/$B$2),AC132&gt;=1-0.05/$B$2),W132,#N/A)</f>
        <v>9.1487923203076473E-10</v>
      </c>
      <c r="Z132" s="2">
        <f>IF(OR(AND($B$2=2,AC132&lt;=0.05/$B$2),AC132&gt;=1-0.05/$B$2),X132,#N/A)</f>
        <v>1.5264101036793662E-5</v>
      </c>
      <c r="AA132" s="2" t="e">
        <v>#N/A</v>
      </c>
      <c r="AB132" s="2">
        <f t="shared" si="2"/>
        <v>0</v>
      </c>
      <c r="AC132" s="2">
        <f>NORMDIST('Power &amp; Directional Hypotheses'!V132,'Power &amp; Directional Hypotheses'!$H$1,12/SQRT(20),TRUE)</f>
        <v>0.99999999961059427</v>
      </c>
    </row>
    <row r="133" spans="22:29" x14ac:dyDescent="0.2">
      <c r="V133" s="2">
        <v>116.75</v>
      </c>
      <c r="W133" s="2">
        <f>NORMDIST(V133,$H$1,12/SQRT(20),FALSE)</f>
        <v>5.1364641761509411E-10</v>
      </c>
      <c r="X133" s="2">
        <f>NORMDIST(V133,$H$2,12/SQRT(20),FALSE)</f>
        <v>1.0194597270904466E-5</v>
      </c>
      <c r="Y133" s="2">
        <f>IF(OR(AND($B$2=2,AC133&lt;=0.05/$B$2),AC133&gt;=1-0.05/$B$2),W133,#N/A)</f>
        <v>5.1364641761509411E-10</v>
      </c>
      <c r="Z133" s="2">
        <f>IF(OR(AND($B$2=2,AC133&lt;=0.05/$B$2),AC133&gt;=1-0.05/$B$2),X133,#N/A)</f>
        <v>1.0194597270904466E-5</v>
      </c>
      <c r="AA133" s="2" t="e">
        <v>#N/A</v>
      </c>
      <c r="AB133" s="2">
        <f t="shared" si="2"/>
        <v>0</v>
      </c>
      <c r="AC133" s="2">
        <f>NORMDIST('Power &amp; Directional Hypotheses'!V133,'Power &amp; Directional Hypotheses'!$H$1,12/SQRT(20),TRUE)</f>
        <v>0.99999999978448628</v>
      </c>
    </row>
    <row r="134" spans="22:29" x14ac:dyDescent="0.2">
      <c r="V134" s="2">
        <v>117</v>
      </c>
      <c r="W134" s="2">
        <f>NORMDIST(V134,$H$1,12/SQRT(20),FALSE)</f>
        <v>2.8588728514903482E-10</v>
      </c>
      <c r="X134" s="2">
        <f>NORMDIST(V134,$H$2,12/SQRT(20),FALSE)</f>
        <v>6.7499257967409196E-6</v>
      </c>
      <c r="Y134" s="2">
        <f>IF(OR(AND($B$2=2,AC134&lt;=0.05/$B$2),AC134&gt;=1-0.05/$B$2),W134,#N/A)</f>
        <v>2.8588728514903482E-10</v>
      </c>
      <c r="Z134" s="2">
        <f>IF(OR(AND($B$2=2,AC134&lt;=0.05/$B$2),AC134&gt;=1-0.05/$B$2),X134,#N/A)</f>
        <v>6.7499257967409196E-6</v>
      </c>
      <c r="AA134" s="2" t="e">
        <v>#N/A</v>
      </c>
      <c r="AB134" s="2">
        <f t="shared" si="2"/>
        <v>0</v>
      </c>
      <c r="AC134" s="2">
        <f>NORMDIST('Power &amp; Directional Hypotheses'!V134,'Power &amp; Directional Hypotheses'!$H$1,12/SQRT(20),TRUE)</f>
        <v>0.99999999988173349</v>
      </c>
    </row>
    <row r="135" spans="22:29" x14ac:dyDescent="0.2">
      <c r="V135" s="2">
        <v>117.25</v>
      </c>
      <c r="W135" s="2">
        <f>NORMDIST(V135,$H$1,12/SQRT(20),FALSE)</f>
        <v>1.5774496285341449E-10</v>
      </c>
      <c r="X135" s="2">
        <f>NORMDIST(V135,$H$2,12/SQRT(20),FALSE)</f>
        <v>4.4305537103862186E-6</v>
      </c>
      <c r="Y135" s="2">
        <f>IF(OR(AND($B$2=2,AC135&lt;=0.05/$B$2),AC135&gt;=1-0.05/$B$2),W135,#N/A)</f>
        <v>1.5774496285341449E-10</v>
      </c>
      <c r="Z135" s="2">
        <f>IF(OR(AND($B$2=2,AC135&lt;=0.05/$B$2),AC135&gt;=1-0.05/$B$2),X135,#N/A)</f>
        <v>4.4305537103862186E-6</v>
      </c>
      <c r="AA135" s="2" t="e">
        <v>#N/A</v>
      </c>
      <c r="AB135" s="2">
        <f t="shared" si="2"/>
        <v>0</v>
      </c>
      <c r="AC135" s="2">
        <f>NORMDIST('Power &amp; Directional Hypotheses'!V135,'Power &amp; Directional Hypotheses'!$H$1,12/SQRT(20),TRUE)</f>
        <v>0.99999999993564814</v>
      </c>
    </row>
    <row r="136" spans="22:29" x14ac:dyDescent="0.2">
      <c r="V136" s="2">
        <v>117.5</v>
      </c>
      <c r="W136" s="2">
        <f>NORMDIST(V136,$H$1,12/SQRT(20),FALSE)</f>
        <v>8.6287173365513997E-11</v>
      </c>
      <c r="X136" s="2">
        <f>NORMDIST(V136,$H$2,12/SQRT(20),FALSE)</f>
        <v>2.8830162850978571E-6</v>
      </c>
      <c r="Y136" s="2">
        <f>IF(OR(AND($B$2=2,AC136&lt;=0.05/$B$2),AC136&gt;=1-0.05/$B$2),W136,#N/A)</f>
        <v>8.6287173365513997E-11</v>
      </c>
      <c r="Z136" s="2">
        <f>IF(OR(AND($B$2=2,AC136&lt;=0.05/$B$2),AC136&gt;=1-0.05/$B$2),X136,#N/A)</f>
        <v>2.8830162850978571E-6</v>
      </c>
      <c r="AA136" s="2" t="e">
        <v>#N/A</v>
      </c>
      <c r="AB136" s="2">
        <f t="shared" si="2"/>
        <v>0</v>
      </c>
      <c r="AC136" s="2">
        <f>NORMDIST('Power &amp; Directional Hypotheses'!V136,'Power &amp; Directional Hypotheses'!$H$1,12/SQRT(20),TRUE)</f>
        <v>0.99999999996528077</v>
      </c>
    </row>
    <row r="137" spans="22:29" x14ac:dyDescent="0.2">
      <c r="V137" s="2">
        <v>117.75</v>
      </c>
      <c r="W137" s="2">
        <f>NORMDIST(V137,$H$1,12/SQRT(20),FALSE)</f>
        <v>4.6791510735783966E-11</v>
      </c>
      <c r="X137" s="2">
        <f>NORMDIST(V137,$H$2,12/SQRT(20),FALSE)</f>
        <v>1.8598001054258132E-6</v>
      </c>
      <c r="Y137" s="2">
        <f>IF(OR(AND($B$2=2,AC137&lt;=0.05/$B$2),AC137&gt;=1-0.05/$B$2),W137,#N/A)</f>
        <v>4.6791510735783966E-11</v>
      </c>
      <c r="Z137" s="2">
        <f>IF(OR(AND($B$2=2,AC137&lt;=0.05/$B$2),AC137&gt;=1-0.05/$B$2),X137,#N/A)</f>
        <v>1.8598001054258132E-6</v>
      </c>
      <c r="AA137" s="2" t="e">
        <v>#N/A</v>
      </c>
      <c r="AB137" s="2">
        <f t="shared" si="2"/>
        <v>0</v>
      </c>
      <c r="AC137" s="2">
        <f>NORMDIST('Power &amp; Directional Hypotheses'!V137,'Power &amp; Directional Hypotheses'!$H$1,12/SQRT(20),TRUE)</f>
        <v>0.99999999998142675</v>
      </c>
    </row>
    <row r="138" spans="22:29" x14ac:dyDescent="0.2">
      <c r="V138" s="2">
        <v>118</v>
      </c>
      <c r="W138" s="2">
        <f>NORMDIST(V138,$H$1,12/SQRT(20),FALSE)</f>
        <v>2.5154632381720149E-11</v>
      </c>
      <c r="X138" s="2">
        <f>NORMDIST(V138,$H$2,12/SQRT(20),FALSE)</f>
        <v>1.1893660102253522E-6</v>
      </c>
      <c r="Y138" s="2">
        <f>IF(OR(AND($B$2=2,AC138&lt;=0.05/$B$2),AC138&gt;=1-0.05/$B$2),W138,#N/A)</f>
        <v>2.5154632381720149E-11</v>
      </c>
      <c r="Z138" s="2">
        <f>IF(OR(AND($B$2=2,AC138&lt;=0.05/$B$2),AC138&gt;=1-0.05/$B$2),X138,#N/A)</f>
        <v>1.1893660102253522E-6</v>
      </c>
      <c r="AA138" s="2" t="e">
        <v>#N/A</v>
      </c>
      <c r="AB138" s="2">
        <f t="shared" si="2"/>
        <v>0</v>
      </c>
      <c r="AC138" s="2">
        <f>NORMDIST('Power &amp; Directional Hypotheses'!V138,'Power &amp; Directional Hypotheses'!$H$1,12/SQRT(20),TRUE)</f>
        <v>0.99999999999014832</v>
      </c>
    </row>
    <row r="139" spans="22:29" x14ac:dyDescent="0.2">
      <c r="V139" s="2">
        <v>118.25</v>
      </c>
      <c r="W139" s="2">
        <f>NORMDIST(V139,$H$1,12/SQRT(20),FALSE)</f>
        <v>1.3405992278137239E-11</v>
      </c>
      <c r="X139" s="2">
        <f>NORMDIST(V139,$H$2,12/SQRT(20),FALSE)</f>
        <v>7.5404082639379078E-7</v>
      </c>
      <c r="Y139" s="2">
        <f>IF(OR(AND($B$2=2,AC139&lt;=0.05/$B$2),AC139&gt;=1-0.05/$B$2),W139,#N/A)</f>
        <v>1.3405992278137239E-11</v>
      </c>
      <c r="Z139" s="2">
        <f>IF(OR(AND($B$2=2,AC139&lt;=0.05/$B$2),AC139&gt;=1-0.05/$B$2),X139,#N/A)</f>
        <v>7.5404082639379078E-7</v>
      </c>
      <c r="AA139" s="2" t="e">
        <v>#N/A</v>
      </c>
      <c r="AB139" s="2">
        <f t="shared" si="2"/>
        <v>0</v>
      </c>
      <c r="AC139" s="2">
        <f>NORMDIST('Power &amp; Directional Hypotheses'!V139,'Power &amp; Directional Hypotheses'!$H$1,12/SQRT(20),TRUE)</f>
        <v>0.9999999999948187</v>
      </c>
    </row>
    <row r="140" spans="22:29" x14ac:dyDescent="0.2">
      <c r="V140" s="2">
        <v>118.5</v>
      </c>
      <c r="W140" s="2">
        <f>NORMDIST(V140,$H$1,12/SQRT(20),FALSE)</f>
        <v>7.0828825069683331E-12</v>
      </c>
      <c r="X140" s="2">
        <f>NORMDIST(V140,$H$2,12/SQRT(20),FALSE)</f>
        <v>4.7391917521466088E-7</v>
      </c>
      <c r="Y140" s="2">
        <f>IF(OR(AND($B$2=2,AC140&lt;=0.05/$B$2),AC140&gt;=1-0.05/$B$2),W140,#N/A)</f>
        <v>7.0828825069683331E-12</v>
      </c>
      <c r="Z140" s="2">
        <f>IF(OR(AND($B$2=2,AC140&lt;=0.05/$B$2),AC140&gt;=1-0.05/$B$2),X140,#N/A)</f>
        <v>4.7391917521466088E-7</v>
      </c>
      <c r="AA140" s="2" t="e">
        <v>#N/A</v>
      </c>
      <c r="AB140" s="2">
        <f t="shared" si="2"/>
        <v>0</v>
      </c>
      <c r="AC140" s="2">
        <f>NORMDIST('Power &amp; Directional Hypotheses'!V140,'Power &amp; Directional Hypotheses'!$H$1,12/SQRT(20),TRUE)</f>
        <v>0.99999999999729805</v>
      </c>
    </row>
    <row r="141" spans="22:29" x14ac:dyDescent="0.2">
      <c r="V141" s="2">
        <v>118.75</v>
      </c>
      <c r="W141" s="2">
        <f>NORMDIST(V141,$H$1,12/SQRT(20),FALSE)</f>
        <v>3.7098059464521993E-12</v>
      </c>
      <c r="X141" s="2">
        <f>NORMDIST(V141,$H$2,12/SQRT(20),FALSE)</f>
        <v>2.9528663035983283E-7</v>
      </c>
      <c r="Y141" s="2">
        <f>IF(OR(AND($B$2=2,AC141&lt;=0.05/$B$2),AC141&gt;=1-0.05/$B$2),W141,#N/A)</f>
        <v>3.7098059464521993E-12</v>
      </c>
      <c r="Z141" s="2">
        <f>IF(OR(AND($B$2=2,AC141&lt;=0.05/$B$2),AC141&gt;=1-0.05/$B$2),X141,#N/A)</f>
        <v>2.9528663035983283E-7</v>
      </c>
      <c r="AA141" s="2" t="e">
        <v>#N/A</v>
      </c>
      <c r="AB141" s="2">
        <f t="shared" si="2"/>
        <v>0</v>
      </c>
      <c r="AC141" s="2">
        <f>NORMDIST('Power &amp; Directional Hypotheses'!V141,'Power &amp; Directional Hypotheses'!$H$1,12/SQRT(20),TRUE)</f>
        <v>0.99999999999860301</v>
      </c>
    </row>
    <row r="142" spans="22:29" x14ac:dyDescent="0.2">
      <c r="V142" s="2">
        <v>119</v>
      </c>
      <c r="W142" s="2">
        <f>NORMDIST(V142,$H$1,12/SQRT(20),FALSE)</f>
        <v>1.9262933750466236E-12</v>
      </c>
      <c r="X142" s="2">
        <f>NORMDIST(V142,$H$2,12/SQRT(20),FALSE)</f>
        <v>1.8239518506459407E-7</v>
      </c>
      <c r="Y142" s="2">
        <f>IF(OR(AND($B$2=2,AC142&lt;=0.05/$B$2),AC142&gt;=1-0.05/$B$2),W142,#N/A)</f>
        <v>1.9262933750466236E-12</v>
      </c>
      <c r="Z142" s="2">
        <f>IF(OR(AND($B$2=2,AC142&lt;=0.05/$B$2),AC142&gt;=1-0.05/$B$2),X142,#N/A)</f>
        <v>1.8239518506459407E-7</v>
      </c>
      <c r="AA142" s="2" t="e">
        <v>#N/A</v>
      </c>
      <c r="AB142" s="2">
        <f t="shared" si="2"/>
        <v>0</v>
      </c>
      <c r="AC142" s="2">
        <f>NORMDIST('Power &amp; Directional Hypotheses'!V142,'Power &amp; Directional Hypotheses'!$H$1,12/SQRT(20),TRUE)</f>
        <v>0.9999999999992838</v>
      </c>
    </row>
  </sheetData>
  <sheetProtection selectLockedCells="1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Group Box 1">
              <controlPr defaultSize="0" autoFill="0" autoPict="0" altText="">
                <anchor moveWithCells="1">
                  <from>
                    <xdr:col>1</xdr:col>
                    <xdr:colOff>57150</xdr:colOff>
                    <xdr:row>1</xdr:row>
                    <xdr:rowOff>9525</xdr:rowOff>
                  </from>
                  <to>
                    <xdr:col>1</xdr:col>
                    <xdr:colOff>828675</xdr:colOff>
                    <xdr:row>3</xdr:row>
                    <xdr:rowOff>9525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1</xdr:col>
                    <xdr:colOff>352425</xdr:colOff>
                    <xdr:row>1</xdr:row>
                    <xdr:rowOff>76200</xdr:rowOff>
                  </from>
                  <to>
                    <xdr:col>1</xdr:col>
                    <xdr:colOff>657225</xdr:colOff>
                    <xdr:row>1</xdr:row>
                    <xdr:rowOff>295275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>
                  <from>
                    <xdr:col>1</xdr:col>
                    <xdr:colOff>361950</xdr:colOff>
                    <xdr:row>2</xdr:row>
                    <xdr:rowOff>19050</xdr:rowOff>
                  </from>
                  <to>
                    <xdr:col>1</xdr:col>
                    <xdr:colOff>666750</xdr:colOff>
                    <xdr:row>2</xdr:row>
                    <xdr:rowOff>238125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35"/>
  <sheetViews>
    <sheetView topLeftCell="A2" workbookViewId="0">
      <pane ySplit="1515" topLeftCell="A262" activePane="bottomLeft"/>
      <selection pane="bottomLeft"/>
    </sheetView>
  </sheetViews>
  <sheetFormatPr defaultRowHeight="15" x14ac:dyDescent="0.25"/>
  <cols>
    <col min="1" max="1" width="5.7109375" customWidth="1"/>
    <col min="2" max="2" width="7" style="27" customWidth="1"/>
    <col min="3" max="3" width="10.7109375" style="52" customWidth="1"/>
    <col min="4" max="4" width="11.5703125" customWidth="1"/>
    <col min="5" max="5" width="10.7109375" customWidth="1"/>
    <col min="6" max="6" width="7.85546875" customWidth="1"/>
    <col min="8" max="8" width="10.85546875" style="22" customWidth="1"/>
    <col min="10" max="10" width="13" customWidth="1"/>
    <col min="11" max="11" width="10.7109375" customWidth="1"/>
  </cols>
  <sheetData>
    <row r="1" spans="1:13" ht="63" customHeight="1" x14ac:dyDescent="0.25">
      <c r="A1" s="42" t="s">
        <v>26</v>
      </c>
      <c r="B1" s="43" t="s">
        <v>32</v>
      </c>
      <c r="C1" s="43" t="s">
        <v>33</v>
      </c>
      <c r="D1" s="42" t="s">
        <v>34</v>
      </c>
      <c r="E1" s="42" t="s">
        <v>35</v>
      </c>
      <c r="F1" s="42" t="s">
        <v>36</v>
      </c>
      <c r="G1" s="42" t="s">
        <v>8</v>
      </c>
      <c r="J1" s="44" t="s">
        <v>37</v>
      </c>
      <c r="K1" s="45" t="s">
        <v>3</v>
      </c>
      <c r="L1" s="45" t="s">
        <v>38</v>
      </c>
      <c r="M1" s="46" t="s">
        <v>39</v>
      </c>
    </row>
    <row r="2" spans="1:13" x14ac:dyDescent="0.25">
      <c r="A2">
        <v>-3.54</v>
      </c>
      <c r="B2" s="27">
        <f t="shared" ref="B2:B65" si="0">A2*$J$2+L$2</f>
        <v>-14.906940000000001</v>
      </c>
      <c r="C2">
        <f t="shared" ref="C2:C65" si="1">_xlfn.T.DIST(A2,$K$2-2,FALSE)</f>
        <v>2.3828222444834874E-3</v>
      </c>
      <c r="D2" s="42"/>
      <c r="E2" s="42"/>
      <c r="F2" s="42"/>
      <c r="G2" s="42"/>
      <c r="J2" s="47">
        <v>4.2110000000000003</v>
      </c>
      <c r="K2" s="48">
        <v>22</v>
      </c>
      <c r="L2" s="48">
        <v>0</v>
      </c>
      <c r="M2" s="49">
        <v>8.8000000000000007</v>
      </c>
    </row>
    <row r="3" spans="1:13" ht="15.75" thickBot="1" x14ac:dyDescent="0.3">
      <c r="A3">
        <v>-3.52</v>
      </c>
      <c r="B3" s="27">
        <f t="shared" si="0"/>
        <v>-14.82272</v>
      </c>
      <c r="C3">
        <f t="shared" si="1"/>
        <v>2.4941773206933861E-3</v>
      </c>
      <c r="D3" s="42"/>
      <c r="E3" s="42"/>
      <c r="F3" s="42"/>
      <c r="G3" s="42"/>
      <c r="J3" s="24"/>
      <c r="K3" s="50"/>
      <c r="L3" s="50"/>
      <c r="M3" s="25"/>
    </row>
    <row r="4" spans="1:13" x14ac:dyDescent="0.25">
      <c r="A4">
        <v>-3.5</v>
      </c>
      <c r="B4" s="27">
        <f t="shared" si="0"/>
        <v>-14.738500000000002</v>
      </c>
      <c r="C4">
        <f t="shared" si="1"/>
        <v>2.6105772275963452E-3</v>
      </c>
      <c r="D4" s="42"/>
      <c r="E4" s="42"/>
      <c r="F4" s="42"/>
      <c r="G4" s="42"/>
    </row>
    <row r="5" spans="1:13" x14ac:dyDescent="0.25">
      <c r="A5">
        <v>-3.48</v>
      </c>
      <c r="B5" s="27">
        <f t="shared" si="0"/>
        <v>-14.654280000000002</v>
      </c>
      <c r="C5">
        <f t="shared" si="1"/>
        <v>2.7322383352874555E-3</v>
      </c>
      <c r="D5" s="42"/>
      <c r="E5" s="42"/>
      <c r="F5" s="42"/>
      <c r="G5" s="42"/>
    </row>
    <row r="6" spans="1:13" x14ac:dyDescent="0.25">
      <c r="A6">
        <v>-3.46</v>
      </c>
      <c r="B6" s="27">
        <f t="shared" si="0"/>
        <v>-14.570060000000002</v>
      </c>
      <c r="C6">
        <f t="shared" si="1"/>
        <v>2.8593854358352671E-3</v>
      </c>
      <c r="D6" s="42"/>
      <c r="E6" s="42"/>
      <c r="F6" s="42"/>
      <c r="G6" s="42"/>
    </row>
    <row r="7" spans="1:13" x14ac:dyDescent="0.25">
      <c r="A7">
        <v>-3.44</v>
      </c>
      <c r="B7" s="27">
        <f t="shared" si="0"/>
        <v>-14.485840000000001</v>
      </c>
      <c r="C7">
        <f t="shared" si="1"/>
        <v>2.9922520132058916E-3</v>
      </c>
      <c r="D7" s="42"/>
      <c r="E7" s="42"/>
      <c r="F7" s="42"/>
      <c r="G7" s="42"/>
    </row>
    <row r="8" spans="1:13" x14ac:dyDescent="0.25">
      <c r="A8">
        <v>-3.42</v>
      </c>
      <c r="B8" s="27">
        <f t="shared" si="0"/>
        <v>-14.401620000000001</v>
      </c>
      <c r="C8">
        <f t="shared" si="1"/>
        <v>3.1310805179487634E-3</v>
      </c>
      <c r="D8" s="42"/>
      <c r="E8" s="42"/>
      <c r="F8" s="42"/>
      <c r="G8" s="42"/>
    </row>
    <row r="9" spans="1:13" x14ac:dyDescent="0.25">
      <c r="A9">
        <v>-3.4</v>
      </c>
      <c r="B9" s="27">
        <f t="shared" si="0"/>
        <v>-14.317400000000001</v>
      </c>
      <c r="C9">
        <f t="shared" si="1"/>
        <v>3.2761226464425503E-3</v>
      </c>
      <c r="D9" s="42"/>
      <c r="E9" s="42"/>
      <c r="F9" s="42"/>
      <c r="G9" s="42"/>
    </row>
    <row r="10" spans="1:13" x14ac:dyDescent="0.25">
      <c r="A10">
        <v>-3.38</v>
      </c>
      <c r="B10" s="27">
        <f t="shared" si="0"/>
        <v>-14.233180000000001</v>
      </c>
      <c r="C10">
        <f t="shared" si="1"/>
        <v>3.4276396244723737E-3</v>
      </c>
      <c r="D10" s="42"/>
      <c r="E10" s="42"/>
      <c r="F10" s="42"/>
      <c r="G10" s="42"/>
    </row>
    <row r="11" spans="1:13" x14ac:dyDescent="0.25">
      <c r="A11">
        <v>-3.36</v>
      </c>
      <c r="B11" s="27">
        <f t="shared" si="0"/>
        <v>-14.148960000000001</v>
      </c>
      <c r="C11">
        <f t="shared" si="1"/>
        <v>3.5859024948811805E-3</v>
      </c>
      <c r="D11" s="42"/>
      <c r="E11" s="42"/>
      <c r="F11" s="42"/>
      <c r="G11" s="42"/>
    </row>
    <row r="12" spans="1:13" x14ac:dyDescent="0.25">
      <c r="A12">
        <v>-3.34</v>
      </c>
      <c r="B12" s="27">
        <f t="shared" si="0"/>
        <v>-14.06474</v>
      </c>
      <c r="C12">
        <f t="shared" si="1"/>
        <v>3.7511924090074247E-3</v>
      </c>
      <c r="D12" s="42"/>
      <c r="E12" s="42"/>
      <c r="F12" s="42"/>
      <c r="G12" s="42"/>
    </row>
    <row r="13" spans="1:13" x14ac:dyDescent="0.25">
      <c r="A13">
        <v>-3.32</v>
      </c>
      <c r="B13" s="27">
        <f t="shared" si="0"/>
        <v>-13.98052</v>
      </c>
      <c r="C13">
        <f t="shared" si="1"/>
        <v>3.923800921589728E-3</v>
      </c>
      <c r="D13" s="42"/>
      <c r="E13" s="42"/>
      <c r="F13" s="42"/>
      <c r="G13" s="42"/>
    </row>
    <row r="14" spans="1:13" x14ac:dyDescent="0.25">
      <c r="A14">
        <v>-3.3</v>
      </c>
      <c r="B14" s="27">
        <f t="shared" si="0"/>
        <v>-13.8963</v>
      </c>
      <c r="C14">
        <f t="shared" si="1"/>
        <v>4.104030288785092E-3</v>
      </c>
      <c r="D14" s="42"/>
      <c r="E14" s="42"/>
      <c r="F14" s="42"/>
      <c r="G14" s="42"/>
    </row>
    <row r="15" spans="1:13" x14ac:dyDescent="0.25">
      <c r="A15">
        <v>-3.28</v>
      </c>
      <c r="B15" s="27">
        <f t="shared" si="0"/>
        <v>-13.81208</v>
      </c>
      <c r="C15">
        <f t="shared" si="1"/>
        <v>4.2921937689122469E-3</v>
      </c>
      <c r="D15" s="42"/>
      <c r="E15" s="42"/>
      <c r="F15" s="42"/>
      <c r="G15" s="42"/>
    </row>
    <row r="16" spans="1:13" x14ac:dyDescent="0.25">
      <c r="A16">
        <v>-3.26</v>
      </c>
      <c r="B16" s="27">
        <f t="shared" si="0"/>
        <v>-13.72786</v>
      </c>
      <c r="C16">
        <f t="shared" si="1"/>
        <v>4.4886159254942902E-3</v>
      </c>
      <c r="D16" s="42"/>
      <c r="E16" s="42"/>
      <c r="F16" s="42"/>
      <c r="G16" s="42"/>
    </row>
    <row r="17" spans="1:7" x14ac:dyDescent="0.25">
      <c r="A17">
        <v>-3.24</v>
      </c>
      <c r="B17" s="27">
        <f t="shared" si="0"/>
        <v>-13.643640000000001</v>
      </c>
      <c r="C17">
        <f t="shared" si="1"/>
        <v>4.6936329321360425E-3</v>
      </c>
      <c r="D17" s="42"/>
      <c r="E17" s="42"/>
      <c r="F17" s="42"/>
      <c r="G17" s="42"/>
    </row>
    <row r="18" spans="1:7" x14ac:dyDescent="0.25">
      <c r="A18">
        <v>-3.22</v>
      </c>
      <c r="B18" s="27">
        <f t="shared" si="0"/>
        <v>-13.559420000000001</v>
      </c>
      <c r="C18">
        <f t="shared" si="1"/>
        <v>4.9075928787306738E-3</v>
      </c>
      <c r="D18" s="42"/>
      <c r="E18" s="42"/>
      <c r="F18" s="42"/>
      <c r="G18" s="42"/>
    </row>
    <row r="19" spans="1:7" x14ac:dyDescent="0.25">
      <c r="A19">
        <v>-3.2</v>
      </c>
      <c r="B19" s="27">
        <f t="shared" si="0"/>
        <v>-13.475200000000001</v>
      </c>
      <c r="C19">
        <f t="shared" si="1"/>
        <v>5.1308560784476074E-3</v>
      </c>
      <c r="D19" s="42"/>
      <c r="E19" s="42"/>
      <c r="F19" s="42"/>
      <c r="G19" s="42"/>
    </row>
    <row r="20" spans="1:7" x14ac:dyDescent="0.25">
      <c r="A20">
        <v>-3.18</v>
      </c>
      <c r="B20" s="27">
        <f t="shared" si="0"/>
        <v>-13.390980000000001</v>
      </c>
      <c r="C20">
        <f t="shared" si="1"/>
        <v>5.3637953749095905E-3</v>
      </c>
      <c r="D20" s="42"/>
      <c r="E20" s="42"/>
      <c r="F20" s="42"/>
      <c r="G20" s="42"/>
    </row>
    <row r="21" spans="1:7" x14ac:dyDescent="0.25">
      <c r="A21">
        <v>-3.16</v>
      </c>
      <c r="B21" s="27">
        <f t="shared" si="0"/>
        <v>-13.306760000000002</v>
      </c>
      <c r="C21">
        <f t="shared" si="1"/>
        <v>5.6067964489200702E-3</v>
      </c>
      <c r="D21" s="42"/>
      <c r="E21" s="42"/>
      <c r="F21" s="42"/>
      <c r="G21" s="42"/>
    </row>
    <row r="22" spans="1:7" x14ac:dyDescent="0.25">
      <c r="A22">
        <v>-3.14</v>
      </c>
      <c r="B22" s="27">
        <f t="shared" si="0"/>
        <v>-13.222540000000002</v>
      </c>
      <c r="C22">
        <f t="shared" si="1"/>
        <v>5.860258124054653E-3</v>
      </c>
      <c r="D22" s="42"/>
      <c r="E22" s="42"/>
      <c r="F22" s="42"/>
      <c r="G22" s="42"/>
    </row>
    <row r="23" spans="1:7" x14ac:dyDescent="0.25">
      <c r="A23">
        <v>-3.12</v>
      </c>
      <c r="B23" s="27">
        <f t="shared" si="0"/>
        <v>-13.138320000000002</v>
      </c>
      <c r="C23">
        <f t="shared" si="1"/>
        <v>6.1245926703800248E-3</v>
      </c>
      <c r="D23" s="42"/>
      <c r="E23" s="42"/>
      <c r="F23" s="42"/>
      <c r="G23" s="42"/>
    </row>
    <row r="24" spans="1:7" x14ac:dyDescent="0.25">
      <c r="A24">
        <v>-3.1</v>
      </c>
      <c r="B24" s="27">
        <f t="shared" si="0"/>
        <v>-13.054100000000002</v>
      </c>
      <c r="C24">
        <f t="shared" si="1"/>
        <v>6.4002261055124444E-3</v>
      </c>
      <c r="D24" s="42"/>
      <c r="E24" s="42"/>
      <c r="F24" s="42"/>
      <c r="G24" s="42"/>
    </row>
    <row r="25" spans="1:7" x14ac:dyDescent="0.25">
      <c r="A25">
        <v>-3.08</v>
      </c>
      <c r="B25" s="27">
        <f t="shared" si="0"/>
        <v>-12.969880000000002</v>
      </c>
      <c r="C25">
        <f t="shared" si="1"/>
        <v>6.6875984921745037E-3</v>
      </c>
      <c r="D25" s="42"/>
      <c r="E25" s="42"/>
      <c r="F25" s="42"/>
      <c r="G25" s="42"/>
    </row>
    <row r="26" spans="1:7" x14ac:dyDescent="0.25">
      <c r="A26">
        <v>-3.06</v>
      </c>
      <c r="B26" s="27">
        <f t="shared" si="0"/>
        <v>-12.885660000000001</v>
      </c>
      <c r="C26">
        <f t="shared" si="1"/>
        <v>6.9871642313536018E-3</v>
      </c>
      <c r="D26" s="42"/>
      <c r="E26" s="42"/>
      <c r="F26" s="42"/>
      <c r="G26" s="42"/>
    </row>
    <row r="27" spans="1:7" x14ac:dyDescent="0.25">
      <c r="A27">
        <v>-3.04</v>
      </c>
      <c r="B27" s="27">
        <f t="shared" si="0"/>
        <v>-12.801440000000001</v>
      </c>
      <c r="C27">
        <f t="shared" si="1"/>
        <v>7.2993923501091596E-3</v>
      </c>
      <c r="D27" s="42"/>
      <c r="E27" s="42"/>
      <c r="F27" s="42"/>
      <c r="G27" s="42"/>
    </row>
    <row r="28" spans="1:7" x14ac:dyDescent="0.25">
      <c r="A28">
        <v>-3.02</v>
      </c>
      <c r="B28" s="27">
        <f t="shared" si="0"/>
        <v>-12.717220000000001</v>
      </c>
      <c r="C28">
        <f t="shared" si="1"/>
        <v>7.6247667830171492E-3</v>
      </c>
      <c r="D28" s="42"/>
      <c r="E28" s="42"/>
      <c r="F28" s="42"/>
      <c r="G28" s="42"/>
    </row>
    <row r="29" spans="1:7" x14ac:dyDescent="0.25">
      <c r="A29">
        <v>-3</v>
      </c>
      <c r="B29" s="27">
        <f t="shared" si="0"/>
        <v>-12.633000000000001</v>
      </c>
      <c r="C29">
        <f t="shared" si="1"/>
        <v>7.9637866461806615E-3</v>
      </c>
      <c r="E29" s="42"/>
    </row>
    <row r="30" spans="1:7" x14ac:dyDescent="0.25">
      <c r="A30">
        <v>-2.98</v>
      </c>
      <c r="B30" s="27">
        <f t="shared" si="0"/>
        <v>-12.548780000000001</v>
      </c>
      <c r="C30">
        <f t="shared" si="1"/>
        <v>8.3169665026742966E-3</v>
      </c>
      <c r="E30" s="42"/>
    </row>
    <row r="31" spans="1:7" x14ac:dyDescent="0.25">
      <c r="A31">
        <v>-2.96</v>
      </c>
      <c r="B31" s="27">
        <f t="shared" si="0"/>
        <v>-12.464560000000001</v>
      </c>
      <c r="C31">
        <f t="shared" si="1"/>
        <v>8.6848366182273005E-3</v>
      </c>
      <c r="E31" s="42"/>
    </row>
    <row r="32" spans="1:7" x14ac:dyDescent="0.25">
      <c r="A32">
        <v>-2.94</v>
      </c>
      <c r="B32" s="27">
        <f t="shared" si="0"/>
        <v>-12.38034</v>
      </c>
      <c r="C32">
        <f t="shared" si="1"/>
        <v>9.067943205887068E-3</v>
      </c>
      <c r="E32" s="42"/>
    </row>
    <row r="33" spans="1:5" x14ac:dyDescent="0.25">
      <c r="A33">
        <v>-2.92</v>
      </c>
      <c r="B33" s="27">
        <f t="shared" si="0"/>
        <v>-12.29612</v>
      </c>
      <c r="C33">
        <f t="shared" si="1"/>
        <v>9.4668486583397247E-3</v>
      </c>
      <c r="E33" s="42"/>
    </row>
    <row r="34" spans="1:5" x14ac:dyDescent="0.25">
      <c r="A34">
        <v>-2.9</v>
      </c>
      <c r="B34" s="27">
        <f t="shared" si="0"/>
        <v>-12.2119</v>
      </c>
      <c r="C34">
        <f t="shared" si="1"/>
        <v>9.8821317664987245E-3</v>
      </c>
      <c r="E34" s="42"/>
    </row>
    <row r="35" spans="1:5" x14ac:dyDescent="0.25">
      <c r="A35">
        <v>-2.88</v>
      </c>
      <c r="B35" s="27">
        <f t="shared" si="0"/>
        <v>-12.12768</v>
      </c>
      <c r="C35">
        <f t="shared" si="1"/>
        <v>1.0314387922906652E-2</v>
      </c>
      <c r="E35" s="42"/>
    </row>
    <row r="36" spans="1:5" x14ac:dyDescent="0.25">
      <c r="A36">
        <v>-2.86</v>
      </c>
      <c r="B36" s="27">
        <f t="shared" si="0"/>
        <v>-12.04346</v>
      </c>
      <c r="C36">
        <f t="shared" si="1"/>
        <v>1.0764229308427875E-2</v>
      </c>
      <c r="E36" s="42"/>
    </row>
    <row r="37" spans="1:5" x14ac:dyDescent="0.25">
      <c r="A37">
        <v>-2.84</v>
      </c>
      <c r="B37" s="27">
        <f t="shared" si="0"/>
        <v>-11.959239999999999</v>
      </c>
      <c r="C37">
        <f t="shared" si="1"/>
        <v>1.1232285060643091E-2</v>
      </c>
      <c r="E37" s="42"/>
    </row>
    <row r="38" spans="1:5" x14ac:dyDescent="0.25">
      <c r="A38">
        <v>-2.82</v>
      </c>
      <c r="B38" s="27">
        <f t="shared" si="0"/>
        <v>-11.875020000000001</v>
      </c>
      <c r="C38">
        <f t="shared" si="1"/>
        <v>1.1719201422289435E-2</v>
      </c>
      <c r="E38" s="42"/>
    </row>
    <row r="39" spans="1:5" x14ac:dyDescent="0.25">
      <c r="A39">
        <v>-2.8</v>
      </c>
      <c r="B39" s="27">
        <f t="shared" si="0"/>
        <v>-11.790800000000001</v>
      </c>
      <c r="C39">
        <f t="shared" si="1"/>
        <v>1.2225641868022562E-2</v>
      </c>
      <c r="D39" s="51"/>
      <c r="E39" s="42"/>
    </row>
    <row r="40" spans="1:5" x14ac:dyDescent="0.25">
      <c r="A40">
        <v>-2.78</v>
      </c>
      <c r="B40" s="27">
        <f t="shared" si="0"/>
        <v>-11.706580000000001</v>
      </c>
      <c r="C40">
        <f t="shared" si="1"/>
        <v>1.2752287207710763E-2</v>
      </c>
      <c r="E40" s="42"/>
    </row>
    <row r="41" spans="1:5" x14ac:dyDescent="0.25">
      <c r="A41">
        <v>-2.76</v>
      </c>
      <c r="B41" s="27">
        <f t="shared" si="0"/>
        <v>-11.62236</v>
      </c>
      <c r="C41">
        <f t="shared" si="1"/>
        <v>1.3299835664405324E-2</v>
      </c>
      <c r="E41" s="42"/>
    </row>
    <row r="42" spans="1:5" x14ac:dyDescent="0.25">
      <c r="A42">
        <v>-2.74</v>
      </c>
      <c r="B42" s="27">
        <f t="shared" si="0"/>
        <v>-11.538140000000002</v>
      </c>
      <c r="C42">
        <f t="shared" si="1"/>
        <v>1.3869002925066111E-2</v>
      </c>
      <c r="E42" s="42"/>
    </row>
    <row r="43" spans="1:5" x14ac:dyDescent="0.25">
      <c r="A43">
        <v>-2.72</v>
      </c>
      <c r="B43" s="27">
        <f t="shared" si="0"/>
        <v>-11.453920000000002</v>
      </c>
      <c r="C43">
        <f t="shared" si="1"/>
        <v>1.4460522162058558E-2</v>
      </c>
      <c r="E43" s="42"/>
    </row>
    <row r="44" spans="1:5" x14ac:dyDescent="0.25">
      <c r="A44">
        <v>-2.7</v>
      </c>
      <c r="B44" s="27">
        <f t="shared" si="0"/>
        <v>-11.369700000000002</v>
      </c>
      <c r="C44">
        <f t="shared" si="1"/>
        <v>1.5075144023375718E-2</v>
      </c>
      <c r="E44" s="42"/>
    </row>
    <row r="45" spans="1:5" x14ac:dyDescent="0.25">
      <c r="A45">
        <v>-2.68</v>
      </c>
      <c r="B45" s="27">
        <f t="shared" si="0"/>
        <v>-11.285480000000002</v>
      </c>
      <c r="C45">
        <f t="shared" si="1"/>
        <v>1.5713636589480429E-2</v>
      </c>
      <c r="E45" s="52"/>
    </row>
    <row r="46" spans="1:5" x14ac:dyDescent="0.25">
      <c r="A46">
        <v>-2.66</v>
      </c>
      <c r="B46" s="27">
        <f t="shared" si="0"/>
        <v>-11.201260000000001</v>
      </c>
      <c r="C46">
        <f t="shared" si="1"/>
        <v>1.6376785294604759E-2</v>
      </c>
      <c r="E46" s="52"/>
    </row>
    <row r="47" spans="1:5" x14ac:dyDescent="0.25">
      <c r="A47">
        <v>-2.64</v>
      </c>
      <c r="B47" s="27">
        <f t="shared" si="0"/>
        <v>-11.117040000000001</v>
      </c>
      <c r="C47">
        <f t="shared" si="1"/>
        <v>1.7065392810290288E-2</v>
      </c>
      <c r="E47" s="52"/>
    </row>
    <row r="48" spans="1:5" x14ac:dyDescent="0.25">
      <c r="A48">
        <v>-2.62</v>
      </c>
      <c r="B48" s="27">
        <f t="shared" si="0"/>
        <v>-11.032820000000001</v>
      </c>
      <c r="C48">
        <f t="shared" si="1"/>
        <v>1.7780278888902237E-2</v>
      </c>
      <c r="E48" s="52"/>
    </row>
    <row r="49" spans="1:6" x14ac:dyDescent="0.25">
      <c r="A49">
        <v>-2.6</v>
      </c>
      <c r="B49" s="27">
        <f t="shared" si="0"/>
        <v>-10.948600000000001</v>
      </c>
      <c r="C49">
        <f t="shared" si="1"/>
        <v>1.8522280164803128E-2</v>
      </c>
      <c r="D49" s="51"/>
      <c r="E49" s="52"/>
      <c r="F49" s="51"/>
    </row>
    <row r="50" spans="1:6" x14ac:dyDescent="0.25">
      <c r="A50">
        <v>-2.58</v>
      </c>
      <c r="B50" s="27">
        <f t="shared" si="0"/>
        <v>-10.864380000000001</v>
      </c>
      <c r="C50">
        <f t="shared" si="1"/>
        <v>1.9292249910830082E-2</v>
      </c>
      <c r="E50" s="52"/>
    </row>
    <row r="51" spans="1:6" x14ac:dyDescent="0.25">
      <c r="A51">
        <v>-2.56</v>
      </c>
      <c r="B51" s="27">
        <f t="shared" si="0"/>
        <v>-10.78016</v>
      </c>
      <c r="C51">
        <f t="shared" si="1"/>
        <v>2.0091057747681846E-2</v>
      </c>
      <c r="E51" s="52"/>
    </row>
    <row r="52" spans="1:6" x14ac:dyDescent="0.25">
      <c r="A52">
        <v>-2.54</v>
      </c>
      <c r="B52" s="27">
        <f t="shared" si="0"/>
        <v>-10.69594</v>
      </c>
      <c r="C52">
        <f t="shared" si="1"/>
        <v>2.0919589303789812E-2</v>
      </c>
      <c r="D52" s="51"/>
      <c r="E52" s="52"/>
    </row>
    <row r="53" spans="1:6" x14ac:dyDescent="0.25">
      <c r="A53">
        <v>-2.52</v>
      </c>
      <c r="B53" s="27">
        <f t="shared" si="0"/>
        <v>-10.61172</v>
      </c>
      <c r="C53">
        <f t="shared" si="1"/>
        <v>2.1778745823221417E-2</v>
      </c>
      <c r="E53" s="52"/>
    </row>
    <row r="54" spans="1:6" x14ac:dyDescent="0.25">
      <c r="A54">
        <v>-2.5</v>
      </c>
      <c r="B54" s="27">
        <f t="shared" si="0"/>
        <v>-10.5275</v>
      </c>
      <c r="C54">
        <f t="shared" si="1"/>
        <v>2.2669443719144873E-2</v>
      </c>
      <c r="D54" s="51"/>
      <c r="E54" s="52"/>
      <c r="F54" s="51"/>
    </row>
    <row r="55" spans="1:6" x14ac:dyDescent="0.25">
      <c r="A55">
        <v>-2.48</v>
      </c>
      <c r="B55" s="27">
        <f t="shared" si="0"/>
        <v>-10.443280000000001</v>
      </c>
      <c r="C55">
        <f t="shared" si="1"/>
        <v>2.359261407037181E-2</v>
      </c>
      <c r="D55" s="51"/>
      <c r="E55" s="52"/>
      <c r="F55" s="51"/>
    </row>
    <row r="56" spans="1:6" x14ac:dyDescent="0.25">
      <c r="A56">
        <v>-2.46</v>
      </c>
      <c r="B56" s="27">
        <f t="shared" si="0"/>
        <v>-10.359060000000001</v>
      </c>
      <c r="C56">
        <f t="shared" si="1"/>
        <v>2.4549202058490309E-2</v>
      </c>
      <c r="D56" s="51"/>
      <c r="E56" s="52"/>
      <c r="F56" s="51"/>
    </row>
    <row r="57" spans="1:6" x14ac:dyDescent="0.25">
      <c r="A57">
        <v>-2.44</v>
      </c>
      <c r="B57" s="27">
        <f t="shared" si="0"/>
        <v>-10.274840000000001</v>
      </c>
      <c r="C57">
        <f t="shared" si="1"/>
        <v>2.5540166343104718E-2</v>
      </c>
      <c r="D57" s="51"/>
      <c r="E57" s="52"/>
      <c r="F57" s="51"/>
    </row>
    <row r="58" spans="1:6" x14ac:dyDescent="0.25">
      <c r="A58">
        <v>-2.42</v>
      </c>
      <c r="B58" s="27">
        <f t="shared" si="0"/>
        <v>-10.190620000000001</v>
      </c>
      <c r="C58">
        <f t="shared" si="1"/>
        <v>2.6566478372711273E-2</v>
      </c>
      <c r="E58" s="52"/>
      <c r="F58" s="51"/>
    </row>
    <row r="59" spans="1:6" x14ac:dyDescent="0.25">
      <c r="A59">
        <v>-2.4</v>
      </c>
      <c r="B59" s="27">
        <f t="shared" si="0"/>
        <v>-10.106400000000001</v>
      </c>
      <c r="C59">
        <f t="shared" si="1"/>
        <v>2.7629121628762382E-2</v>
      </c>
      <c r="D59" s="51"/>
      <c r="E59" s="52"/>
      <c r="F59" s="51"/>
    </row>
    <row r="60" spans="1:6" x14ac:dyDescent="0.25">
      <c r="A60">
        <v>-2.38</v>
      </c>
      <c r="B60" s="27">
        <f t="shared" si="0"/>
        <v>-10.022180000000001</v>
      </c>
      <c r="C60">
        <f t="shared" si="1"/>
        <v>2.8729090800504262E-2</v>
      </c>
      <c r="E60" s="52"/>
    </row>
    <row r="61" spans="1:6" x14ac:dyDescent="0.25">
      <c r="A61">
        <v>-2.36</v>
      </c>
      <c r="B61" s="27">
        <f t="shared" si="0"/>
        <v>-9.9379600000000003</v>
      </c>
      <c r="C61">
        <f t="shared" si="1"/>
        <v>2.9867390888217625E-2</v>
      </c>
      <c r="E61" s="52"/>
    </row>
    <row r="62" spans="1:6" x14ac:dyDescent="0.25">
      <c r="A62">
        <v>-2.34</v>
      </c>
      <c r="B62" s="27">
        <f t="shared" si="0"/>
        <v>-9.8537400000000002</v>
      </c>
      <c r="C62">
        <f t="shared" si="1"/>
        <v>3.1045036232546945E-2</v>
      </c>
      <c r="D62" s="51"/>
      <c r="E62" s="52"/>
    </row>
    <row r="63" spans="1:6" x14ac:dyDescent="0.25">
      <c r="A63">
        <v>-2.3199999999999998</v>
      </c>
      <c r="B63" s="27">
        <f t="shared" si="0"/>
        <v>-9.76952</v>
      </c>
      <c r="C63">
        <f t="shared" si="1"/>
        <v>3.226304946767105E-2</v>
      </c>
      <c r="E63" s="52"/>
    </row>
    <row r="64" spans="1:6" x14ac:dyDescent="0.25">
      <c r="A64">
        <v>-2.2999999999999998</v>
      </c>
      <c r="B64" s="27">
        <f t="shared" si="0"/>
        <v>-9.6852999999999998</v>
      </c>
      <c r="C64">
        <f t="shared" si="1"/>
        <v>3.3522460396149908E-2</v>
      </c>
      <c r="D64" s="51"/>
      <c r="E64" s="52"/>
    </row>
    <row r="65" spans="1:5" x14ac:dyDescent="0.25">
      <c r="A65">
        <v>-2.2799999999999998</v>
      </c>
      <c r="B65" s="27">
        <f t="shared" si="0"/>
        <v>-9.6010799999999996</v>
      </c>
      <c r="C65">
        <f t="shared" si="1"/>
        <v>3.4824304783376364E-2</v>
      </c>
      <c r="E65" s="52"/>
    </row>
    <row r="66" spans="1:5" x14ac:dyDescent="0.25">
      <c r="A66">
        <v>-2.2599999999999998</v>
      </c>
      <c r="B66" s="27">
        <f t="shared" ref="B66:B129" si="2">A66*$J$2+L$2</f>
        <v>-9.5168599999999994</v>
      </c>
      <c r="C66">
        <f t="shared" ref="C66:C129" si="3">_xlfn.T.DIST(A66,$K$2-2,FALSE)</f>
        <v>3.6169623069670698E-2</v>
      </c>
      <c r="E66" s="52"/>
    </row>
    <row r="67" spans="1:5" x14ac:dyDescent="0.25">
      <c r="A67">
        <v>-2.2400000000000002</v>
      </c>
      <c r="B67" s="27">
        <f t="shared" si="2"/>
        <v>-9.432640000000001</v>
      </c>
      <c r="C67">
        <f t="shared" si="3"/>
        <v>3.7559458998179272E-2</v>
      </c>
      <c r="E67" s="52"/>
    </row>
    <row r="68" spans="1:5" x14ac:dyDescent="0.25">
      <c r="A68">
        <v>-2.2200000000000002</v>
      </c>
      <c r="B68" s="27">
        <f t="shared" si="2"/>
        <v>-9.3484200000000008</v>
      </c>
      <c r="C68">
        <f t="shared" si="3"/>
        <v>3.8994858156877837E-2</v>
      </c>
      <c r="E68" s="52"/>
    </row>
    <row r="69" spans="1:5" x14ac:dyDescent="0.25">
      <c r="A69">
        <v>-2.2000000000000002</v>
      </c>
      <c r="B69" s="27">
        <f t="shared" si="2"/>
        <v>-9.2642000000000007</v>
      </c>
      <c r="C69">
        <f t="shared" si="3"/>
        <v>4.0476866433134216E-2</v>
      </c>
      <c r="D69" s="51"/>
      <c r="E69" s="52"/>
    </row>
    <row r="70" spans="1:5" x14ac:dyDescent="0.25">
      <c r="A70">
        <v>-2.1800000000000002</v>
      </c>
      <c r="B70" s="27">
        <f t="shared" si="2"/>
        <v>-9.1799800000000005</v>
      </c>
      <c r="C70">
        <f t="shared" si="3"/>
        <v>4.2006528379457085E-2</v>
      </c>
      <c r="E70" s="52"/>
    </row>
    <row r="71" spans="1:5" x14ac:dyDescent="0.25">
      <c r="A71">
        <v>-2.16</v>
      </c>
      <c r="B71" s="27">
        <f t="shared" si="2"/>
        <v>-9.0957600000000021</v>
      </c>
      <c r="C71">
        <f t="shared" si="3"/>
        <v>4.358488548924476E-2</v>
      </c>
      <c r="E71" s="52"/>
    </row>
    <row r="72" spans="1:5" x14ac:dyDescent="0.25">
      <c r="A72">
        <v>-2.14</v>
      </c>
      <c r="B72" s="27">
        <f t="shared" si="2"/>
        <v>-9.0115400000000019</v>
      </c>
      <c r="C72">
        <f t="shared" si="3"/>
        <v>4.5212974381553889E-2</v>
      </c>
      <c r="E72" s="52"/>
    </row>
    <row r="73" spans="1:5" x14ac:dyDescent="0.25">
      <c r="A73">
        <v>-2.12</v>
      </c>
      <c r="B73" s="27">
        <f t="shared" si="2"/>
        <v>-8.9273200000000017</v>
      </c>
      <c r="C73">
        <f t="shared" si="3"/>
        <v>4.6891824894130227E-2</v>
      </c>
      <c r="E73" s="52"/>
    </row>
    <row r="74" spans="1:5" x14ac:dyDescent="0.25">
      <c r="A74">
        <v>-2.1</v>
      </c>
      <c r="B74" s="27">
        <f t="shared" si="2"/>
        <v>-8.8431000000000015</v>
      </c>
      <c r="C74">
        <f t="shared" si="3"/>
        <v>4.8622458084184639E-2</v>
      </c>
      <c r="E74" s="52"/>
    </row>
    <row r="75" spans="1:5" x14ac:dyDescent="0.25">
      <c r="A75">
        <v>-2.08</v>
      </c>
      <c r="B75" s="27">
        <f t="shared" si="2"/>
        <v>-8.7588800000000013</v>
      </c>
      <c r="C75">
        <f t="shared" si="3"/>
        <v>5.0405884136655976E-2</v>
      </c>
      <c r="E75" s="52"/>
    </row>
    <row r="76" spans="1:5" x14ac:dyDescent="0.25">
      <c r="A76">
        <v>-2.06</v>
      </c>
      <c r="B76" s="27">
        <f t="shared" si="2"/>
        <v>-8.6746600000000011</v>
      </c>
      <c r="C76">
        <f t="shared" si="3"/>
        <v>5.2243100179980406E-2</v>
      </c>
      <c r="E76" s="52"/>
    </row>
    <row r="77" spans="1:5" x14ac:dyDescent="0.25">
      <c r="A77">
        <v>-2.04</v>
      </c>
      <c r="B77" s="27">
        <f t="shared" si="2"/>
        <v>-8.590440000000001</v>
      </c>
      <c r="C77">
        <f t="shared" si="3"/>
        <v>5.4135088009680164E-2</v>
      </c>
      <c r="E77" s="52"/>
    </row>
    <row r="78" spans="1:5" x14ac:dyDescent="0.25">
      <c r="A78">
        <v>-2.02</v>
      </c>
      <c r="B78" s="27">
        <f t="shared" si="2"/>
        <v>-8.5062200000000008</v>
      </c>
      <c r="C78">
        <f t="shared" si="3"/>
        <v>5.6082811720401041E-2</v>
      </c>
      <c r="E78" s="52"/>
    </row>
    <row r="79" spans="1:5" x14ac:dyDescent="0.25">
      <c r="A79">
        <v>-2</v>
      </c>
      <c r="B79" s="27">
        <f t="shared" si="2"/>
        <v>-8.4220000000000006</v>
      </c>
      <c r="C79">
        <f t="shared" si="3"/>
        <v>5.808721524735698E-2</v>
      </c>
      <c r="D79" s="51">
        <f>C79</f>
        <v>5.808721524735698E-2</v>
      </c>
      <c r="E79" s="52"/>
    </row>
    <row r="80" spans="1:5" x14ac:dyDescent="0.25">
      <c r="A80">
        <v>-1.98</v>
      </c>
      <c r="B80" s="27">
        <f t="shared" si="2"/>
        <v>-8.3377800000000004</v>
      </c>
      <c r="C80">
        <f t="shared" si="3"/>
        <v>6.0149219818491431E-2</v>
      </c>
      <c r="E80" s="52"/>
    </row>
    <row r="81" spans="1:5" x14ac:dyDescent="0.25">
      <c r="A81">
        <v>-1.96</v>
      </c>
      <c r="B81" s="27">
        <f t="shared" si="2"/>
        <v>-8.2535600000000002</v>
      </c>
      <c r="C81">
        <f t="shared" si="3"/>
        <v>6.2269721319032585E-2</v>
      </c>
      <c r="E81" s="52"/>
    </row>
    <row r="82" spans="1:5" x14ac:dyDescent="0.25">
      <c r="A82">
        <v>-1.94</v>
      </c>
      <c r="B82" s="27">
        <f t="shared" si="2"/>
        <v>-8.16934</v>
      </c>
      <c r="C82">
        <f t="shared" si="3"/>
        <v>6.444958757050237E-2</v>
      </c>
      <c r="E82" s="52"/>
    </row>
    <row r="83" spans="1:5" x14ac:dyDescent="0.25">
      <c r="A83">
        <v>-1.92</v>
      </c>
      <c r="B83" s="27">
        <f t="shared" si="2"/>
        <v>-8.0851199999999999</v>
      </c>
      <c r="C83">
        <f t="shared" si="3"/>
        <v>6.6689655526642688E-2</v>
      </c>
      <c r="E83" s="52"/>
    </row>
    <row r="84" spans="1:5" x14ac:dyDescent="0.25">
      <c r="A84">
        <v>-1.9</v>
      </c>
      <c r="B84" s="27">
        <f t="shared" si="2"/>
        <v>-8.0008999999999997</v>
      </c>
      <c r="C84">
        <f t="shared" si="3"/>
        <v>6.8990728389136849E-2</v>
      </c>
      <c r="E84" s="52"/>
    </row>
    <row r="85" spans="1:5" x14ac:dyDescent="0.25">
      <c r="A85">
        <v>-1.88</v>
      </c>
      <c r="B85" s="27">
        <f t="shared" si="2"/>
        <v>-7.9166800000000004</v>
      </c>
      <c r="C85">
        <f t="shared" si="3"/>
        <v>7.1353572646438213E-2</v>
      </c>
      <c r="E85" s="52"/>
    </row>
    <row r="86" spans="1:5" x14ac:dyDescent="0.25">
      <c r="A86">
        <v>-1.86</v>
      </c>
      <c r="B86" s="27">
        <f t="shared" si="2"/>
        <v>-7.8324600000000011</v>
      </c>
      <c r="C86">
        <f t="shared" si="3"/>
        <v>7.3778915039463558E-2</v>
      </c>
      <c r="E86" s="52"/>
    </row>
    <row r="87" spans="1:5" x14ac:dyDescent="0.25">
      <c r="A87">
        <v>-1.84</v>
      </c>
      <c r="B87" s="27">
        <f t="shared" si="2"/>
        <v>-7.7482400000000009</v>
      </c>
      <c r="C87">
        <f t="shared" si="3"/>
        <v>7.6267439458367253E-2</v>
      </c>
      <c r="E87" s="52"/>
    </row>
    <row r="88" spans="1:5" x14ac:dyDescent="0.25">
      <c r="A88">
        <v>-1.82</v>
      </c>
      <c r="B88" s="27">
        <f t="shared" si="2"/>
        <v>-7.6640200000000007</v>
      </c>
      <c r="C88">
        <f t="shared" si="3"/>
        <v>7.8819783775085361E-2</v>
      </c>
      <c r="E88" s="52"/>
    </row>
    <row r="89" spans="1:5" x14ac:dyDescent="0.25">
      <c r="A89">
        <v>-1.8</v>
      </c>
      <c r="B89" s="27">
        <f t="shared" si="2"/>
        <v>-7.5798000000000005</v>
      </c>
      <c r="C89">
        <f t="shared" si="3"/>
        <v>8.1436536616818281E-2</v>
      </c>
      <c r="E89" s="52"/>
    </row>
    <row r="90" spans="1:5" x14ac:dyDescent="0.25">
      <c r="A90">
        <v>-1.78</v>
      </c>
      <c r="B90" s="27">
        <f t="shared" si="2"/>
        <v>-7.4955800000000004</v>
      </c>
      <c r="C90">
        <f t="shared" si="3"/>
        <v>8.4118234086112659E-2</v>
      </c>
      <c r="E90" s="52"/>
    </row>
    <row r="91" spans="1:5" x14ac:dyDescent="0.25">
      <c r="A91">
        <v>-1.76</v>
      </c>
      <c r="B91" s="27">
        <f t="shared" si="2"/>
        <v>-7.4113600000000002</v>
      </c>
      <c r="C91">
        <f t="shared" si="3"/>
        <v>8.6865356433700094E-2</v>
      </c>
      <c r="E91" s="52"/>
    </row>
    <row r="92" spans="1:5" x14ac:dyDescent="0.25">
      <c r="A92">
        <v>-1.74</v>
      </c>
      <c r="B92" s="27">
        <f t="shared" si="2"/>
        <v>-7.3271400000000009</v>
      </c>
      <c r="C92">
        <f t="shared" si="3"/>
        <v>8.9678324690753375E-2</v>
      </c>
      <c r="E92" s="52"/>
    </row>
    <row r="93" spans="1:5" x14ac:dyDescent="0.25">
      <c r="A93">
        <v>-1.72</v>
      </c>
      <c r="B93" s="27">
        <f t="shared" si="2"/>
        <v>-7.2429200000000007</v>
      </c>
      <c r="C93">
        <f t="shared" si="3"/>
        <v>9.2557497267728231E-2</v>
      </c>
      <c r="E93" s="52"/>
    </row>
    <row r="94" spans="1:5" x14ac:dyDescent="0.25">
      <c r="A94">
        <v>-1.7</v>
      </c>
      <c r="B94" s="27">
        <f t="shared" si="2"/>
        <v>-7.1587000000000005</v>
      </c>
      <c r="C94">
        <f t="shared" si="3"/>
        <v>9.5503166527465391E-2</v>
      </c>
      <c r="E94" s="52"/>
    </row>
    <row r="95" spans="1:5" x14ac:dyDescent="0.25">
      <c r="A95">
        <v>-1.68</v>
      </c>
      <c r="B95" s="27">
        <f t="shared" si="2"/>
        <v>-7.0744800000000003</v>
      </c>
      <c r="C95">
        <f t="shared" si="3"/>
        <v>9.8515555340735209E-2</v>
      </c>
      <c r="E95" s="52"/>
    </row>
    <row r="96" spans="1:5" x14ac:dyDescent="0.25">
      <c r="A96">
        <v>-1.66</v>
      </c>
      <c r="B96" s="27">
        <f t="shared" si="2"/>
        <v>-6.9902600000000001</v>
      </c>
      <c r="C96">
        <f t="shared" si="3"/>
        <v>0.10159481363291027</v>
      </c>
      <c r="E96" s="52"/>
    </row>
    <row r="97" spans="1:5" x14ac:dyDescent="0.25">
      <c r="A97">
        <v>-1.64</v>
      </c>
      <c r="B97" s="27">
        <f t="shared" si="2"/>
        <v>-6.90604</v>
      </c>
      <c r="C97">
        <f t="shared" si="3"/>
        <v>0.10474101493094871</v>
      </c>
      <c r="E97" s="52"/>
    </row>
    <row r="98" spans="1:5" x14ac:dyDescent="0.25">
      <c r="A98">
        <v>-1.62</v>
      </c>
      <c r="B98" s="27">
        <f t="shared" si="2"/>
        <v>-6.8218200000000007</v>
      </c>
      <c r="C98">
        <f t="shared" si="3"/>
        <v>0.10795415292036063</v>
      </c>
      <c r="E98" s="52"/>
    </row>
    <row r="99" spans="1:5" x14ac:dyDescent="0.25">
      <c r="A99">
        <v>-1.6</v>
      </c>
      <c r="B99" s="27">
        <f t="shared" si="2"/>
        <v>-6.7376000000000005</v>
      </c>
      <c r="C99">
        <f t="shared" si="3"/>
        <v>0.11123413802230511</v>
      </c>
      <c r="E99" s="52"/>
    </row>
    <row r="100" spans="1:5" x14ac:dyDescent="0.25">
      <c r="A100">
        <v>-1.58</v>
      </c>
      <c r="B100" s="27">
        <f t="shared" si="2"/>
        <v>-6.6533800000000012</v>
      </c>
      <c r="C100">
        <f t="shared" si="3"/>
        <v>0.11458079400143106</v>
      </c>
      <c r="E100" s="52"/>
    </row>
    <row r="101" spans="1:5" x14ac:dyDescent="0.25">
      <c r="A101">
        <v>-1.56</v>
      </c>
      <c r="B101" s="27">
        <f t="shared" si="2"/>
        <v>-6.569160000000001</v>
      </c>
      <c r="C101">
        <f t="shared" si="3"/>
        <v>0.11799385461551856</v>
      </c>
      <c r="E101" s="52"/>
    </row>
    <row r="102" spans="1:5" x14ac:dyDescent="0.25">
      <c r="A102">
        <v>-1.54</v>
      </c>
      <c r="B102" s="27">
        <f t="shared" si="2"/>
        <v>-6.4849400000000008</v>
      </c>
      <c r="C102">
        <f t="shared" si="3"/>
        <v>0.12147296031840289</v>
      </c>
      <c r="E102" s="52"/>
    </row>
    <row r="103" spans="1:5" x14ac:dyDescent="0.25">
      <c r="A103">
        <v>-1.52</v>
      </c>
      <c r="B103" s="27">
        <f t="shared" si="2"/>
        <v>-6.4007200000000006</v>
      </c>
      <c r="C103">
        <f t="shared" si="3"/>
        <v>0.125017655028065</v>
      </c>
      <c r="E103" s="52"/>
    </row>
    <row r="104" spans="1:5" x14ac:dyDescent="0.25">
      <c r="A104">
        <v>-1.5</v>
      </c>
      <c r="B104" s="27">
        <f t="shared" si="2"/>
        <v>-6.3165000000000004</v>
      </c>
      <c r="C104">
        <f t="shared" si="3"/>
        <v>0.12862738297214607</v>
      </c>
      <c r="E104" s="52"/>
    </row>
    <row r="105" spans="1:5" x14ac:dyDescent="0.25">
      <c r="A105">
        <v>-1.48</v>
      </c>
      <c r="B105" s="27">
        <f t="shared" si="2"/>
        <v>-6.2322800000000003</v>
      </c>
      <c r="C105">
        <f t="shared" si="3"/>
        <v>0.13230148562348742</v>
      </c>
      <c r="E105" s="52"/>
    </row>
    <row r="106" spans="1:5" x14ac:dyDescent="0.25">
      <c r="A106">
        <v>-1.46</v>
      </c>
      <c r="B106" s="27">
        <f t="shared" si="2"/>
        <v>-6.1480600000000001</v>
      </c>
      <c r="C106">
        <f t="shared" si="3"/>
        <v>0.13603919873860865</v>
      </c>
      <c r="E106" s="52"/>
    </row>
    <row r="107" spans="1:5" x14ac:dyDescent="0.25">
      <c r="A107">
        <v>-1.44</v>
      </c>
      <c r="B107" s="27">
        <f t="shared" si="2"/>
        <v>-6.0638399999999999</v>
      </c>
      <c r="C107">
        <f t="shared" si="3"/>
        <v>0.13983964951230846</v>
      </c>
      <c r="E107" s="52"/>
    </row>
    <row r="108" spans="1:5" x14ac:dyDescent="0.25">
      <c r="A108">
        <v>-1.42</v>
      </c>
      <c r="B108" s="27">
        <f t="shared" si="2"/>
        <v>-5.9796199999999997</v>
      </c>
      <c r="C108">
        <f t="shared" si="3"/>
        <v>0.14370185386180698</v>
      </c>
      <c r="E108" s="52"/>
    </row>
    <row r="109" spans="1:5" x14ac:dyDescent="0.25">
      <c r="A109">
        <v>-1.4</v>
      </c>
      <c r="B109" s="27">
        <f t="shared" si="2"/>
        <v>-5.8954000000000004</v>
      </c>
      <c r="C109">
        <f t="shared" si="3"/>
        <v>0.14762471385403808</v>
      </c>
      <c r="E109" s="52">
        <f t="shared" ref="E109:E172" si="4">_xlfn.T.DIST(A3,$K$2-2,FALSE)</f>
        <v>2.4941773206933861E-3</v>
      </c>
    </row>
    <row r="110" spans="1:5" x14ac:dyDescent="0.25">
      <c r="A110">
        <v>-1.38</v>
      </c>
      <c r="B110" s="27">
        <f t="shared" si="2"/>
        <v>-5.8111800000000002</v>
      </c>
      <c r="C110">
        <f t="shared" si="3"/>
        <v>0.15160701528984166</v>
      </c>
      <c r="E110" s="52">
        <f t="shared" si="4"/>
        <v>2.6105772275963452E-3</v>
      </c>
    </row>
    <row r="111" spans="1:5" x14ac:dyDescent="0.25">
      <c r="A111">
        <v>-1.36</v>
      </c>
      <c r="B111" s="27">
        <f t="shared" si="2"/>
        <v>-5.7269600000000009</v>
      </c>
      <c r="C111">
        <f t="shared" si="3"/>
        <v>0.15564742545889926</v>
      </c>
      <c r="E111" s="52">
        <f t="shared" si="4"/>
        <v>2.7322383352874555E-3</v>
      </c>
    </row>
    <row r="112" spans="1:5" x14ac:dyDescent="0.25">
      <c r="A112">
        <v>-1.34</v>
      </c>
      <c r="B112" s="27">
        <f t="shared" si="2"/>
        <v>-5.6427400000000008</v>
      </c>
      <c r="C112">
        <f t="shared" si="3"/>
        <v>0.15974449107929753</v>
      </c>
      <c r="E112" s="52">
        <f t="shared" si="4"/>
        <v>2.8593854358352671E-3</v>
      </c>
    </row>
    <row r="113" spans="1:5" x14ac:dyDescent="0.25">
      <c r="A113">
        <v>-1.32</v>
      </c>
      <c r="B113" s="27">
        <f t="shared" si="2"/>
        <v>-5.5585200000000006</v>
      </c>
      <c r="C113">
        <f t="shared" si="3"/>
        <v>0.16389663643558372</v>
      </c>
      <c r="E113" s="52">
        <f t="shared" si="4"/>
        <v>2.9922520132058916E-3</v>
      </c>
    </row>
    <row r="114" spans="1:5" x14ac:dyDescent="0.25">
      <c r="A114">
        <v>-1.3</v>
      </c>
      <c r="B114" s="27">
        <f t="shared" si="2"/>
        <v>-5.4743000000000004</v>
      </c>
      <c r="C114">
        <f t="shared" si="3"/>
        <v>0.16810216172910808</v>
      </c>
      <c r="E114" s="52">
        <f t="shared" si="4"/>
        <v>3.1310805179487634E-3</v>
      </c>
    </row>
    <row r="115" spans="1:5" x14ac:dyDescent="0.25">
      <c r="A115">
        <v>-1.28</v>
      </c>
      <c r="B115" s="27">
        <f t="shared" si="2"/>
        <v>-5.3900800000000002</v>
      </c>
      <c r="C115">
        <f t="shared" si="3"/>
        <v>0.17235924165430599</v>
      </c>
      <c r="E115" s="52">
        <f t="shared" si="4"/>
        <v>3.2761226464425503E-3</v>
      </c>
    </row>
    <row r="116" spans="1:5" x14ac:dyDescent="0.25">
      <c r="A116">
        <v>-1.26</v>
      </c>
      <c r="B116" s="27">
        <f t="shared" si="2"/>
        <v>-5.30586</v>
      </c>
      <c r="C116">
        <f t="shared" si="3"/>
        <v>0.17666592421437724</v>
      </c>
      <c r="E116" s="52">
        <f t="shared" si="4"/>
        <v>3.4276396244723737E-3</v>
      </c>
    </row>
    <row r="117" spans="1:5" x14ac:dyDescent="0.25">
      <c r="A117">
        <v>-1.24</v>
      </c>
      <c r="B117" s="27">
        <f t="shared" si="2"/>
        <v>-5.2216400000000007</v>
      </c>
      <c r="C117">
        <f t="shared" si="3"/>
        <v>0.18102012978955009</v>
      </c>
      <c r="E117" s="52">
        <f t="shared" si="4"/>
        <v>3.5859024948811805E-3</v>
      </c>
    </row>
    <row r="118" spans="1:5" x14ac:dyDescent="0.25">
      <c r="A118">
        <v>-1.22</v>
      </c>
      <c r="B118" s="27">
        <f t="shared" si="2"/>
        <v>-5.1374200000000005</v>
      </c>
      <c r="C118">
        <f t="shared" si="3"/>
        <v>0.18541965047078812</v>
      </c>
      <c r="E118" s="52">
        <f t="shared" si="4"/>
        <v>3.7511924090074247E-3</v>
      </c>
    </row>
    <row r="119" spans="1:5" x14ac:dyDescent="0.25">
      <c r="A119">
        <v>-1.2</v>
      </c>
      <c r="B119" s="27">
        <f t="shared" si="2"/>
        <v>-5.0532000000000004</v>
      </c>
      <c r="C119">
        <f t="shared" si="3"/>
        <v>0.18986214967139056</v>
      </c>
      <c r="E119" s="52">
        <f t="shared" si="4"/>
        <v>3.923800921589728E-3</v>
      </c>
    </row>
    <row r="120" spans="1:5" x14ac:dyDescent="0.25">
      <c r="A120">
        <v>-1.18</v>
      </c>
      <c r="B120" s="27">
        <f t="shared" si="2"/>
        <v>-4.9689800000000002</v>
      </c>
      <c r="C120">
        <f t="shared" si="3"/>
        <v>0.19434516202846697</v>
      </c>
      <c r="E120" s="52">
        <f t="shared" si="4"/>
        <v>4.104030288785092E-3</v>
      </c>
    </row>
    <row r="121" spans="1:5" x14ac:dyDescent="0.25">
      <c r="A121">
        <v>-1.1599999999999999</v>
      </c>
      <c r="B121" s="27">
        <f t="shared" si="2"/>
        <v>-4.88476</v>
      </c>
      <c r="C121">
        <f t="shared" si="3"/>
        <v>0.19886609360571966</v>
      </c>
      <c r="E121" s="52">
        <f t="shared" si="4"/>
        <v>4.2921937689122469E-3</v>
      </c>
    </row>
    <row r="122" spans="1:5" x14ac:dyDescent="0.25">
      <c r="A122">
        <v>-1.1399999999999999</v>
      </c>
      <c r="B122" s="27">
        <f t="shared" si="2"/>
        <v>-4.8005399999999998</v>
      </c>
      <c r="C122">
        <f t="shared" si="3"/>
        <v>0.2034222224083512</v>
      </c>
      <c r="E122" s="52">
        <f t="shared" si="4"/>
        <v>4.4886159254942902E-3</v>
      </c>
    </row>
    <row r="123" spans="1:5" x14ac:dyDescent="0.25">
      <c r="A123">
        <v>-1.1200000000000001</v>
      </c>
      <c r="B123" s="27">
        <f t="shared" si="2"/>
        <v>-4.7163200000000005</v>
      </c>
      <c r="C123">
        <f t="shared" si="3"/>
        <v>0.20801069922022322</v>
      </c>
      <c r="E123" s="52">
        <f t="shared" si="4"/>
        <v>4.6936329321360425E-3</v>
      </c>
    </row>
    <row r="124" spans="1:5" x14ac:dyDescent="0.25">
      <c r="A124">
        <v>-1.1000000000000001</v>
      </c>
      <c r="B124" s="27">
        <f t="shared" si="2"/>
        <v>-4.6321000000000003</v>
      </c>
      <c r="C124">
        <f t="shared" si="3"/>
        <v>0.21262854877263274</v>
      </c>
      <c r="E124" s="52">
        <f t="shared" si="4"/>
        <v>4.9075928787306738E-3</v>
      </c>
    </row>
    <row r="125" spans="1:5" x14ac:dyDescent="0.25">
      <c r="A125">
        <v>-1.08</v>
      </c>
      <c r="B125" s="27">
        <f t="shared" si="2"/>
        <v>-4.547880000000001</v>
      </c>
      <c r="C125">
        <f t="shared" si="3"/>
        <v>0.21727267125323765</v>
      </c>
      <c r="E125" s="52">
        <f t="shared" si="4"/>
        <v>5.1308560784476074E-3</v>
      </c>
    </row>
    <row r="126" spans="1:5" x14ac:dyDescent="0.25">
      <c r="A126">
        <v>-1.06</v>
      </c>
      <c r="B126" s="27">
        <f t="shared" si="2"/>
        <v>-4.4636600000000008</v>
      </c>
      <c r="C126">
        <f t="shared" si="3"/>
        <v>0.22193984416275972</v>
      </c>
      <c r="E126" s="52">
        <f t="shared" si="4"/>
        <v>5.3637953749095905E-3</v>
      </c>
    </row>
    <row r="127" spans="1:5" x14ac:dyDescent="0.25">
      <c r="A127">
        <v>-1.04</v>
      </c>
      <c r="B127" s="27">
        <f t="shared" si="2"/>
        <v>-4.3794400000000007</v>
      </c>
      <c r="C127">
        <f t="shared" si="3"/>
        <v>0.22662672452611984</v>
      </c>
      <c r="E127" s="52">
        <f t="shared" si="4"/>
        <v>5.6067964489200702E-3</v>
      </c>
    </row>
    <row r="128" spans="1:5" x14ac:dyDescent="0.25">
      <c r="A128">
        <v>-1.02</v>
      </c>
      <c r="B128" s="27">
        <f t="shared" si="2"/>
        <v>-4.2952200000000005</v>
      </c>
      <c r="C128">
        <f t="shared" si="3"/>
        <v>0.2313298514636227</v>
      </c>
      <c r="E128" s="52">
        <f t="shared" si="4"/>
        <v>5.860258124054653E-3</v>
      </c>
    </row>
    <row r="129" spans="1:5" x14ac:dyDescent="0.25">
      <c r="A129">
        <v>-1</v>
      </c>
      <c r="B129" s="27">
        <f t="shared" si="2"/>
        <v>-4.2110000000000003</v>
      </c>
      <c r="C129">
        <f t="shared" si="3"/>
        <v>0.23604564912670095</v>
      </c>
      <c r="D129" s="51">
        <f>C129</f>
        <v>0.23604564912670095</v>
      </c>
      <c r="E129" s="52">
        <f t="shared" si="4"/>
        <v>6.1245926703800248E-3</v>
      </c>
    </row>
    <row r="130" spans="1:5" x14ac:dyDescent="0.25">
      <c r="A130">
        <v>-0.98</v>
      </c>
      <c r="B130" s="27">
        <f t="shared" ref="B130:B193" si="5">A130*$J$2+L$2</f>
        <v>-4.1267800000000001</v>
      </c>
      <c r="C130">
        <f t="shared" ref="C130:C193" si="6">_xlfn.T.DIST(A130,$K$2-2,FALSE)</f>
        <v>0.24077043000156567</v>
      </c>
      <c r="E130" s="52">
        <f t="shared" si="4"/>
        <v>6.4002261055124444E-3</v>
      </c>
    </row>
    <row r="131" spans="1:5" x14ac:dyDescent="0.25">
      <c r="A131">
        <v>-0.96</v>
      </c>
      <c r="B131" s="27">
        <f t="shared" si="5"/>
        <v>-4.0425599999999999</v>
      </c>
      <c r="C131">
        <f t="shared" si="6"/>
        <v>0.24550039858288425</v>
      </c>
      <c r="E131" s="52">
        <f t="shared" si="4"/>
        <v>6.6875984921745037E-3</v>
      </c>
    </row>
    <row r="132" spans="1:5" x14ac:dyDescent="0.25">
      <c r="A132">
        <v>-0.94</v>
      </c>
      <c r="B132" s="27">
        <f t="shared" si="5"/>
        <v>-3.9583400000000002</v>
      </c>
      <c r="C132">
        <f t="shared" si="6"/>
        <v>0.25023165541833059</v>
      </c>
      <c r="E132" s="52">
        <f t="shared" si="4"/>
        <v>6.9871642313536018E-3</v>
      </c>
    </row>
    <row r="133" spans="1:5" x14ac:dyDescent="0.25">
      <c r="A133">
        <v>-0.92</v>
      </c>
      <c r="B133" s="27">
        <f t="shared" si="5"/>
        <v>-3.8741200000000005</v>
      </c>
      <c r="C133">
        <f t="shared" si="6"/>
        <v>0.25496020152352172</v>
      </c>
      <c r="E133" s="52">
        <f t="shared" si="4"/>
        <v>7.2993923501091596E-3</v>
      </c>
    </row>
    <row r="134" spans="1:5" x14ac:dyDescent="0.25">
      <c r="A134">
        <v>-0.9</v>
      </c>
      <c r="B134" s="27">
        <f t="shared" si="5"/>
        <v>-3.7899000000000003</v>
      </c>
      <c r="C134">
        <f t="shared" si="6"/>
        <v>0.25968194316548487</v>
      </c>
      <c r="E134" s="52">
        <f t="shared" si="4"/>
        <v>7.6247667830171492E-3</v>
      </c>
    </row>
    <row r="135" spans="1:5" x14ac:dyDescent="0.25">
      <c r="A135">
        <v>-0.88</v>
      </c>
      <c r="B135" s="27">
        <f t="shared" si="5"/>
        <v>-3.7056800000000001</v>
      </c>
      <c r="C135">
        <f t="shared" si="6"/>
        <v>0.26439269701138279</v>
      </c>
      <c r="E135" s="52">
        <f t="shared" si="4"/>
        <v>7.9637866461806615E-3</v>
      </c>
    </row>
    <row r="136" spans="1:5" x14ac:dyDescent="0.25">
      <c r="A136">
        <v>-0.86</v>
      </c>
      <c r="B136" s="27">
        <f t="shared" si="5"/>
        <v>-3.6214600000000003</v>
      </c>
      <c r="C136">
        <f t="shared" si="6"/>
        <v>0.2690881956377823</v>
      </c>
      <c r="E136" s="52">
        <f t="shared" si="4"/>
        <v>8.3169665026742966E-3</v>
      </c>
    </row>
    <row r="137" spans="1:5" x14ac:dyDescent="0.25">
      <c r="A137">
        <v>-0.84</v>
      </c>
      <c r="B137" s="27">
        <f t="shared" si="5"/>
        <v>-3.5372400000000002</v>
      </c>
      <c r="C137">
        <f t="shared" si="6"/>
        <v>0.27376409339427149</v>
      </c>
      <c r="E137" s="52">
        <f t="shared" si="4"/>
        <v>8.6848366182273005E-3</v>
      </c>
    </row>
    <row r="138" spans="1:5" x14ac:dyDescent="0.25">
      <c r="A138">
        <v>-0.82</v>
      </c>
      <c r="B138" s="27">
        <f t="shared" si="5"/>
        <v>-3.45302</v>
      </c>
      <c r="C138">
        <f t="shared" si="6"/>
        <v>0.2784159726137389</v>
      </c>
      <c r="E138" s="52">
        <f t="shared" si="4"/>
        <v>9.067943205887068E-3</v>
      </c>
    </row>
    <row r="139" spans="1:5" x14ac:dyDescent="0.25">
      <c r="A139">
        <v>-0.8</v>
      </c>
      <c r="B139" s="27">
        <f t="shared" si="5"/>
        <v>-3.3688000000000002</v>
      </c>
      <c r="C139">
        <f t="shared" si="6"/>
        <v>0.2830393501601145</v>
      </c>
      <c r="E139" s="52">
        <f t="shared" si="4"/>
        <v>9.4668486583397247E-3</v>
      </c>
    </row>
    <row r="140" spans="1:5" x14ac:dyDescent="0.25">
      <c r="A140">
        <v>-0.78</v>
      </c>
      <c r="B140" s="27">
        <f t="shared" si="5"/>
        <v>-3.2845800000000005</v>
      </c>
      <c r="C140">
        <f t="shared" si="6"/>
        <v>0.28762968430285529</v>
      </c>
      <c r="E140" s="52">
        <f t="shared" si="4"/>
        <v>9.8821317664987245E-3</v>
      </c>
    </row>
    <row r="141" spans="1:5" x14ac:dyDescent="0.25">
      <c r="A141">
        <v>-0.76</v>
      </c>
      <c r="B141" s="27">
        <f t="shared" si="5"/>
        <v>-3.2003600000000003</v>
      </c>
      <c r="C141">
        <f t="shared" si="6"/>
        <v>0.29218238190594109</v>
      </c>
      <c r="E141" s="52">
        <f t="shared" si="4"/>
        <v>1.0314387922906652E-2</v>
      </c>
    </row>
    <row r="142" spans="1:5" x14ac:dyDescent="0.25">
      <c r="A142">
        <v>-0.74</v>
      </c>
      <c r="B142" s="27">
        <f t="shared" si="5"/>
        <v>-3.1161400000000001</v>
      </c>
      <c r="C142">
        <f t="shared" si="6"/>
        <v>0.29669280591763569</v>
      </c>
      <c r="E142" s="52">
        <f t="shared" si="4"/>
        <v>1.0764229308427875E-2</v>
      </c>
    </row>
    <row r="143" spans="1:5" x14ac:dyDescent="0.25">
      <c r="A143">
        <v>-0.72</v>
      </c>
      <c r="B143" s="27">
        <f t="shared" si="5"/>
        <v>-3.0319199999999999</v>
      </c>
      <c r="C143">
        <f t="shared" si="6"/>
        <v>0.30115628314577447</v>
      </c>
      <c r="E143" s="52">
        <f t="shared" si="4"/>
        <v>1.1232285060643091E-2</v>
      </c>
    </row>
    <row r="144" spans="1:5" x14ac:dyDescent="0.25">
      <c r="A144">
        <v>-0.7</v>
      </c>
      <c r="B144" s="27">
        <f t="shared" si="5"/>
        <v>-2.9477000000000002</v>
      </c>
      <c r="C144">
        <f t="shared" si="6"/>
        <v>0.30556811230187114</v>
      </c>
      <c r="E144" s="52">
        <f t="shared" si="4"/>
        <v>1.1719201422289435E-2</v>
      </c>
    </row>
    <row r="145" spans="1:5" x14ac:dyDescent="0.25">
      <c r="A145">
        <v>-0.68</v>
      </c>
      <c r="B145" s="27">
        <f t="shared" si="5"/>
        <v>-2.8634800000000005</v>
      </c>
      <c r="C145">
        <f t="shared" si="6"/>
        <v>0.30992357229589873</v>
      </c>
      <c r="E145" s="52">
        <f t="shared" si="4"/>
        <v>1.2225641868022562E-2</v>
      </c>
    </row>
    <row r="146" spans="1:5" x14ac:dyDescent="0.25">
      <c r="A146">
        <v>-0.66</v>
      </c>
      <c r="B146" s="27">
        <f t="shared" si="5"/>
        <v>-2.7792600000000003</v>
      </c>
      <c r="C146">
        <f t="shared" si="6"/>
        <v>0.31421793076220317</v>
      </c>
      <c r="E146" s="52">
        <f t="shared" si="4"/>
        <v>1.2752287207710763E-2</v>
      </c>
    </row>
    <row r="147" spans="1:5" x14ac:dyDescent="0.25">
      <c r="A147">
        <v>-0.64</v>
      </c>
      <c r="B147" s="27">
        <f t="shared" si="5"/>
        <v>-2.6950400000000001</v>
      </c>
      <c r="C147">
        <f t="shared" si="6"/>
        <v>0.31844645279566086</v>
      </c>
      <c r="E147" s="52">
        <f t="shared" si="4"/>
        <v>1.3299835664405324E-2</v>
      </c>
    </row>
    <row r="148" spans="1:5" x14ac:dyDescent="0.25">
      <c r="A148">
        <v>-0.62</v>
      </c>
      <c r="B148" s="27">
        <f t="shared" si="5"/>
        <v>-2.6108200000000004</v>
      </c>
      <c r="C148">
        <f t="shared" si="6"/>
        <v>0.32260440987590328</v>
      </c>
      <c r="E148" s="52">
        <f t="shared" si="4"/>
        <v>1.3869002925066111E-2</v>
      </c>
    </row>
    <row r="149" spans="1:5" x14ac:dyDescent="0.25">
      <c r="A149">
        <v>-0.6</v>
      </c>
      <c r="B149" s="27">
        <f t="shared" si="5"/>
        <v>-2.5266000000000002</v>
      </c>
      <c r="C149">
        <f t="shared" si="6"/>
        <v>0.32668708895620474</v>
      </c>
      <c r="E149" s="52">
        <f t="shared" si="4"/>
        <v>1.4460522162058558E-2</v>
      </c>
    </row>
    <row r="150" spans="1:5" x14ac:dyDescent="0.25">
      <c r="A150">
        <v>-0.57999999999999996</v>
      </c>
      <c r="B150" s="27">
        <f t="shared" si="5"/>
        <v>-2.44238</v>
      </c>
      <c r="C150">
        <f t="shared" si="6"/>
        <v>0.33068980169248174</v>
      </c>
      <c r="E150" s="52">
        <f t="shared" si="4"/>
        <v>1.5075144023375718E-2</v>
      </c>
    </row>
    <row r="151" spans="1:5" x14ac:dyDescent="0.25">
      <c r="A151">
        <v>-0.56000000000000005</v>
      </c>
      <c r="B151" s="27">
        <f t="shared" si="5"/>
        <v>-2.3581600000000003</v>
      </c>
      <c r="C151">
        <f t="shared" si="6"/>
        <v>0.33460789378678191</v>
      </c>
      <c r="E151" s="52">
        <f t="shared" si="4"/>
        <v>1.5713636589480429E-2</v>
      </c>
    </row>
    <row r="152" spans="1:5" x14ac:dyDescent="0.25">
      <c r="A152">
        <v>-0.54</v>
      </c>
      <c r="B152" s="27">
        <f t="shared" si="5"/>
        <v>-2.2739400000000005</v>
      </c>
      <c r="C152">
        <f t="shared" si="6"/>
        <v>0.33843675441866117</v>
      </c>
      <c r="E152" s="52">
        <f t="shared" si="4"/>
        <v>1.6376785294604759E-2</v>
      </c>
    </row>
    <row r="153" spans="1:5" x14ac:dyDescent="0.25">
      <c r="A153">
        <v>-0.52</v>
      </c>
      <c r="B153" s="27">
        <f t="shared" si="5"/>
        <v>-2.1897200000000003</v>
      </c>
      <c r="C153">
        <f t="shared" si="6"/>
        <v>0.34217182573696409</v>
      </c>
      <c r="E153" s="52">
        <f t="shared" si="4"/>
        <v>1.7065392810290288E-2</v>
      </c>
    </row>
    <row r="154" spans="1:5" x14ac:dyDescent="0.25">
      <c r="A154">
        <v>-0.5</v>
      </c>
      <c r="B154" s="27">
        <f t="shared" si="5"/>
        <v>-2.1055000000000001</v>
      </c>
      <c r="C154">
        <f t="shared" si="6"/>
        <v>0.34580861238374172</v>
      </c>
      <c r="E154" s="52">
        <f t="shared" si="4"/>
        <v>1.7780278888902237E-2</v>
      </c>
    </row>
    <row r="155" spans="1:5" x14ac:dyDescent="0.25">
      <c r="A155">
        <v>-0.48</v>
      </c>
      <c r="B155" s="27">
        <f t="shared" si="5"/>
        <v>-2.02128</v>
      </c>
      <c r="C155">
        <f t="shared" si="6"/>
        <v>0.34934269102136989</v>
      </c>
      <c r="E155" s="52">
        <f t="shared" si="4"/>
        <v>1.8522280164803128E-2</v>
      </c>
    </row>
    <row r="156" spans="1:5" x14ac:dyDescent="0.25">
      <c r="A156">
        <v>-0.46</v>
      </c>
      <c r="B156" s="27">
        <f t="shared" si="5"/>
        <v>-1.9370600000000002</v>
      </c>
      <c r="C156">
        <f t="shared" si="6"/>
        <v>0.35276971983337674</v>
      </c>
      <c r="E156" s="52">
        <f t="shared" si="4"/>
        <v>1.9292249910830082E-2</v>
      </c>
    </row>
    <row r="157" spans="1:5" x14ac:dyDescent="0.25">
      <c r="A157">
        <v>-0.44</v>
      </c>
      <c r="B157" s="27">
        <f t="shared" si="5"/>
        <v>-1.85284</v>
      </c>
      <c r="C157">
        <f t="shared" si="6"/>
        <v>0.35608544796904912</v>
      </c>
      <c r="E157" s="52">
        <f t="shared" si="4"/>
        <v>2.0091057747681846E-2</v>
      </c>
    </row>
    <row r="158" spans="1:5" x14ac:dyDescent="0.25">
      <c r="A158">
        <v>-0.42</v>
      </c>
      <c r="B158" s="27">
        <f t="shared" si="5"/>
        <v>-1.7686200000000001</v>
      </c>
      <c r="C158">
        <f t="shared" si="6"/>
        <v>0.35928572490158373</v>
      </c>
      <c r="E158" s="52">
        <f t="shared" si="4"/>
        <v>2.0919589303789812E-2</v>
      </c>
    </row>
    <row r="159" spans="1:5" x14ac:dyDescent="0.25">
      <c r="A159">
        <v>-0.4</v>
      </c>
      <c r="B159" s="27">
        <f t="shared" si="5"/>
        <v>-1.6844000000000001</v>
      </c>
      <c r="C159">
        <f t="shared" si="6"/>
        <v>0.36236650966936146</v>
      </c>
      <c r="E159" s="52">
        <f t="shared" si="4"/>
        <v>2.1778745823221417E-2</v>
      </c>
    </row>
    <row r="160" spans="1:5" x14ac:dyDescent="0.25">
      <c r="A160">
        <v>-0.38</v>
      </c>
      <c r="B160" s="27">
        <f t="shared" si="5"/>
        <v>-1.6001800000000002</v>
      </c>
      <c r="C160">
        <f t="shared" si="6"/>
        <v>0.36532387996988069</v>
      </c>
      <c r="E160" s="52">
        <f t="shared" si="4"/>
        <v>2.2669443719144873E-2</v>
      </c>
    </row>
    <row r="161" spans="1:5" x14ac:dyDescent="0.25">
      <c r="A161">
        <v>-0.36</v>
      </c>
      <c r="B161" s="27">
        <f t="shared" si="5"/>
        <v>-1.51596</v>
      </c>
      <c r="C161">
        <f t="shared" si="6"/>
        <v>0.36815404107597061</v>
      </c>
      <c r="E161" s="52">
        <f t="shared" si="4"/>
        <v>2.359261407037181E-2</v>
      </c>
    </row>
    <row r="162" spans="1:5" x14ac:dyDescent="0.25">
      <c r="A162">
        <v>-0.34</v>
      </c>
      <c r="B162" s="27">
        <f t="shared" si="5"/>
        <v>-1.4317400000000002</v>
      </c>
      <c r="C162">
        <f t="shared" si="6"/>
        <v>0.37085333454413</v>
      </c>
      <c r="E162" s="52">
        <f t="shared" si="4"/>
        <v>2.4549202058490309E-2</v>
      </c>
    </row>
    <row r="163" spans="1:5" x14ac:dyDescent="0.25">
      <c r="A163">
        <v>-0.32</v>
      </c>
      <c r="B163" s="27">
        <f t="shared" si="5"/>
        <v>-1.3475200000000001</v>
      </c>
      <c r="C163">
        <f t="shared" si="6"/>
        <v>0.37341824668520018</v>
      </c>
      <c r="E163" s="52">
        <f t="shared" si="4"/>
        <v>2.5540166343104718E-2</v>
      </c>
    </row>
    <row r="164" spans="1:5" x14ac:dyDescent="0.25">
      <c r="A164">
        <v>-0.3</v>
      </c>
      <c r="B164" s="27">
        <f t="shared" si="5"/>
        <v>-1.2633000000000001</v>
      </c>
      <c r="C164">
        <f t="shared" si="6"/>
        <v>0.37584541676808375</v>
      </c>
      <c r="E164" s="52">
        <f t="shared" si="4"/>
        <v>2.6566478372711273E-2</v>
      </c>
    </row>
    <row r="165" spans="1:5" x14ac:dyDescent="0.25">
      <c r="A165">
        <v>-0.28000000000000003</v>
      </c>
      <c r="B165" s="27">
        <f t="shared" si="5"/>
        <v>-1.1790800000000001</v>
      </c>
      <c r="C165">
        <f t="shared" si="6"/>
        <v>0.37813164492785617</v>
      </c>
      <c r="E165" s="52">
        <f t="shared" si="4"/>
        <v>2.7629121628762382E-2</v>
      </c>
    </row>
    <row r="166" spans="1:5" x14ac:dyDescent="0.25">
      <c r="A166">
        <v>-0.26</v>
      </c>
      <c r="B166" s="27">
        <f t="shared" si="5"/>
        <v>-1.0948600000000002</v>
      </c>
      <c r="C166">
        <f t="shared" si="6"/>
        <v>0.38027389975039794</v>
      </c>
      <c r="E166" s="52">
        <f t="shared" si="4"/>
        <v>2.8729090800504262E-2</v>
      </c>
    </row>
    <row r="167" spans="1:5" x14ac:dyDescent="0.25">
      <c r="A167">
        <v>-0.24</v>
      </c>
      <c r="B167" s="27">
        <f t="shared" si="5"/>
        <v>-1.01064</v>
      </c>
      <c r="C167">
        <f t="shared" si="6"/>
        <v>0.38226932550658155</v>
      </c>
      <c r="E167" s="52">
        <f t="shared" si="4"/>
        <v>2.9867390888217625E-2</v>
      </c>
    </row>
    <row r="168" spans="1:5" x14ac:dyDescent="0.25">
      <c r="A168">
        <v>-0.22</v>
      </c>
      <c r="B168" s="27">
        <f t="shared" si="5"/>
        <v>-0.92642000000000002</v>
      </c>
      <c r="C168">
        <f t="shared" si="6"/>
        <v>0.38411524901009092</v>
      </c>
      <c r="E168" s="52">
        <f t="shared" si="4"/>
        <v>3.1045036232546945E-2</v>
      </c>
    </row>
    <row r="169" spans="1:5" x14ac:dyDescent="0.25">
      <c r="A169">
        <v>-0.2</v>
      </c>
      <c r="B169" s="27">
        <f t="shared" si="5"/>
        <v>-0.84220000000000006</v>
      </c>
      <c r="C169">
        <f t="shared" si="6"/>
        <v>0.38580918607411929</v>
      </c>
      <c r="E169" s="52">
        <f t="shared" si="4"/>
        <v>3.226304946767105E-2</v>
      </c>
    </row>
    <row r="170" spans="1:5" x14ac:dyDescent="0.25">
      <c r="A170">
        <v>-0.18</v>
      </c>
      <c r="B170" s="27">
        <f t="shared" si="5"/>
        <v>-0.75797999999999999</v>
      </c>
      <c r="C170">
        <f t="shared" si="6"/>
        <v>0.38734884754348131</v>
      </c>
      <c r="E170" s="52">
        <f t="shared" si="4"/>
        <v>3.3522460396149908E-2</v>
      </c>
    </row>
    <row r="171" spans="1:5" x14ac:dyDescent="0.25">
      <c r="A171">
        <v>-0.16</v>
      </c>
      <c r="B171" s="27">
        <f t="shared" si="5"/>
        <v>-0.67376000000000003</v>
      </c>
      <c r="C171">
        <f t="shared" si="6"/>
        <v>0.38873214488008778</v>
      </c>
      <c r="E171" s="52">
        <f t="shared" si="4"/>
        <v>3.4824304783376364E-2</v>
      </c>
    </row>
    <row r="172" spans="1:5" x14ac:dyDescent="0.25">
      <c r="A172">
        <v>-0.14000000000000001</v>
      </c>
      <c r="B172" s="27">
        <f t="shared" si="5"/>
        <v>-0.58954000000000006</v>
      </c>
      <c r="C172">
        <f t="shared" si="6"/>
        <v>0.38995719528124601</v>
      </c>
      <c r="E172" s="52">
        <f t="shared" si="4"/>
        <v>3.6169623069670698E-2</v>
      </c>
    </row>
    <row r="173" spans="1:5" x14ac:dyDescent="0.25">
      <c r="A173">
        <v>-0.12</v>
      </c>
      <c r="B173" s="27">
        <f t="shared" si="5"/>
        <v>-0.50531999999999999</v>
      </c>
      <c r="C173">
        <f t="shared" si="6"/>
        <v>0.39102232631187539</v>
      </c>
      <c r="E173" s="52">
        <f t="shared" ref="E173:E236" si="7">_xlfn.T.DIST(A67,$K$2-2,FALSE)</f>
        <v>3.7559458998179272E-2</v>
      </c>
    </row>
    <row r="174" spans="1:5" x14ac:dyDescent="0.25">
      <c r="A174">
        <v>-0.1</v>
      </c>
      <c r="B174" s="27">
        <f t="shared" si="5"/>
        <v>-0.42110000000000003</v>
      </c>
      <c r="C174">
        <f t="shared" si="6"/>
        <v>0.39192608003344531</v>
      </c>
      <c r="E174" s="52">
        <f t="shared" si="7"/>
        <v>3.8994858156877837E-2</v>
      </c>
    </row>
    <row r="175" spans="1:5" x14ac:dyDescent="0.25">
      <c r="A175">
        <v>-8.0000000000000099E-2</v>
      </c>
      <c r="B175" s="27">
        <f t="shared" si="5"/>
        <v>-0.33688000000000046</v>
      </c>
      <c r="C175">
        <f t="shared" si="6"/>
        <v>0.39266721661425202</v>
      </c>
      <c r="E175" s="52">
        <f t="shared" si="7"/>
        <v>4.0476866433134216E-2</v>
      </c>
    </row>
    <row r="176" spans="1:5" x14ac:dyDescent="0.25">
      <c r="A176">
        <v>-6.0000000000000102E-2</v>
      </c>
      <c r="B176" s="27">
        <f t="shared" si="5"/>
        <v>-0.25266000000000044</v>
      </c>
      <c r="C176">
        <f t="shared" si="6"/>
        <v>0.39324471740753536</v>
      </c>
      <c r="E176" s="52">
        <f t="shared" si="7"/>
        <v>4.2006528379457085E-2</v>
      </c>
    </row>
    <row r="177" spans="1:6" x14ac:dyDescent="0.25">
      <c r="A177">
        <v>-0.04</v>
      </c>
      <c r="B177" s="27">
        <f t="shared" si="5"/>
        <v>-0.16844000000000001</v>
      </c>
      <c r="C177">
        <f t="shared" si="6"/>
        <v>0.39365778748589259</v>
      </c>
      <c r="E177" s="52">
        <f t="shared" si="7"/>
        <v>4.358488548924476E-2</v>
      </c>
    </row>
    <row r="178" spans="1:6" x14ac:dyDescent="0.25">
      <c r="A178">
        <v>-0.02</v>
      </c>
      <c r="B178" s="27">
        <f t="shared" si="5"/>
        <v>-8.4220000000000003E-2</v>
      </c>
      <c r="C178">
        <f t="shared" si="6"/>
        <v>0.39390585762246466</v>
      </c>
      <c r="E178" s="52">
        <f t="shared" si="7"/>
        <v>4.5212974381553889E-2</v>
      </c>
    </row>
    <row r="179" spans="1:6" x14ac:dyDescent="0.25">
      <c r="A179">
        <v>0</v>
      </c>
      <c r="B179" s="27">
        <f t="shared" si="5"/>
        <v>0</v>
      </c>
      <c r="C179">
        <f t="shared" si="6"/>
        <v>0.39398858571143264</v>
      </c>
      <c r="D179" s="51">
        <f>C179</f>
        <v>0.39398858571143264</v>
      </c>
      <c r="E179" s="52">
        <f t="shared" si="7"/>
        <v>4.6891824894130227E-2</v>
      </c>
      <c r="F179" s="51"/>
    </row>
    <row r="180" spans="1:6" x14ac:dyDescent="0.25">
      <c r="A180">
        <v>0.02</v>
      </c>
      <c r="B180" s="27">
        <f t="shared" si="5"/>
        <v>8.4220000000000003E-2</v>
      </c>
      <c r="C180">
        <f t="shared" si="6"/>
        <v>0.39390585762246466</v>
      </c>
      <c r="E180" s="52">
        <f t="shared" si="7"/>
        <v>4.8622458084184639E-2</v>
      </c>
    </row>
    <row r="181" spans="1:6" x14ac:dyDescent="0.25">
      <c r="A181">
        <v>0.04</v>
      </c>
      <c r="B181" s="27">
        <f t="shared" si="5"/>
        <v>0.16844000000000001</v>
      </c>
      <c r="C181">
        <f t="shared" si="6"/>
        <v>0.39365778748589259</v>
      </c>
      <c r="E181" s="52">
        <f t="shared" si="7"/>
        <v>5.0405884136655976E-2</v>
      </c>
    </row>
    <row r="182" spans="1:6" x14ac:dyDescent="0.25">
      <c r="A182">
        <v>6.0000000000000102E-2</v>
      </c>
      <c r="B182" s="27">
        <f t="shared" si="5"/>
        <v>0.25266000000000044</v>
      </c>
      <c r="C182">
        <f t="shared" si="6"/>
        <v>0.39324471740753536</v>
      </c>
      <c r="E182" s="52">
        <f t="shared" si="7"/>
        <v>5.2243100179980406E-2</v>
      </c>
    </row>
    <row r="183" spans="1:6" x14ac:dyDescent="0.25">
      <c r="A183">
        <v>8.0000000000000099E-2</v>
      </c>
      <c r="B183" s="27">
        <f t="shared" si="5"/>
        <v>0.33688000000000046</v>
      </c>
      <c r="C183">
        <f t="shared" si="6"/>
        <v>0.39266721661425202</v>
      </c>
      <c r="E183" s="52">
        <f t="shared" si="7"/>
        <v>5.4135088009680164E-2</v>
      </c>
    </row>
    <row r="184" spans="1:6" x14ac:dyDescent="0.25">
      <c r="A184">
        <v>0.1</v>
      </c>
      <c r="B184" s="27">
        <f t="shared" si="5"/>
        <v>0.42110000000000003</v>
      </c>
      <c r="C184">
        <f t="shared" si="6"/>
        <v>0.39192608003344531</v>
      </c>
      <c r="E184" s="52">
        <f t="shared" si="7"/>
        <v>5.6082811720401041E-2</v>
      </c>
    </row>
    <row r="185" spans="1:6" x14ac:dyDescent="0.25">
      <c r="A185">
        <v>0.12</v>
      </c>
      <c r="B185" s="27">
        <f t="shared" si="5"/>
        <v>0.50531999999999999</v>
      </c>
      <c r="C185">
        <f t="shared" si="6"/>
        <v>0.39102232631187539</v>
      </c>
      <c r="E185" s="52">
        <f t="shared" si="7"/>
        <v>5.808721524735698E-2</v>
      </c>
    </row>
    <row r="186" spans="1:6" x14ac:dyDescent="0.25">
      <c r="A186">
        <v>0.14000000000000001</v>
      </c>
      <c r="B186" s="27">
        <f t="shared" si="5"/>
        <v>0.58954000000000006</v>
      </c>
      <c r="C186">
        <f t="shared" si="6"/>
        <v>0.38995719528124601</v>
      </c>
      <c r="E186" s="52">
        <f t="shared" si="7"/>
        <v>6.0149219818491431E-2</v>
      </c>
    </row>
    <row r="187" spans="1:6" x14ac:dyDescent="0.25">
      <c r="A187">
        <v>0.16</v>
      </c>
      <c r="B187" s="27">
        <f t="shared" si="5"/>
        <v>0.67376000000000003</v>
      </c>
      <c r="C187">
        <f t="shared" si="6"/>
        <v>0.38873214488008778</v>
      </c>
      <c r="E187" s="52">
        <f t="shared" si="7"/>
        <v>6.2269721319032585E-2</v>
      </c>
    </row>
    <row r="188" spans="1:6" x14ac:dyDescent="0.25">
      <c r="A188">
        <v>0.18</v>
      </c>
      <c r="B188" s="27">
        <f t="shared" si="5"/>
        <v>0.75797999999999999</v>
      </c>
      <c r="C188">
        <f t="shared" si="6"/>
        <v>0.38734884754348131</v>
      </c>
      <c r="E188" s="52">
        <f t="shared" si="7"/>
        <v>6.444958757050237E-2</v>
      </c>
    </row>
    <row r="189" spans="1:6" x14ac:dyDescent="0.25">
      <c r="A189">
        <v>0.2</v>
      </c>
      <c r="B189" s="27">
        <f t="shared" si="5"/>
        <v>0.84220000000000006</v>
      </c>
      <c r="C189">
        <f t="shared" si="6"/>
        <v>0.38580918607411929</v>
      </c>
      <c r="E189" s="52">
        <f t="shared" si="7"/>
        <v>6.6689655526642688E-2</v>
      </c>
    </row>
    <row r="190" spans="1:6" x14ac:dyDescent="0.25">
      <c r="A190">
        <v>0.22</v>
      </c>
      <c r="B190" s="27">
        <f t="shared" si="5"/>
        <v>0.92642000000000002</v>
      </c>
      <c r="C190">
        <f t="shared" si="6"/>
        <v>0.38411524901009092</v>
      </c>
      <c r="E190" s="52">
        <f t="shared" si="7"/>
        <v>6.8990728389136849E-2</v>
      </c>
    </row>
    <row r="191" spans="1:6" x14ac:dyDescent="0.25">
      <c r="A191">
        <v>0.24</v>
      </c>
      <c r="B191" s="27">
        <f t="shared" si="5"/>
        <v>1.01064</v>
      </c>
      <c r="C191">
        <f t="shared" si="6"/>
        <v>0.38226932550658155</v>
      </c>
      <c r="E191" s="52">
        <f t="shared" si="7"/>
        <v>7.1353572646438213E-2</v>
      </c>
    </row>
    <row r="192" spans="1:6" x14ac:dyDescent="0.25">
      <c r="A192">
        <v>0.26</v>
      </c>
      <c r="B192" s="27">
        <f t="shared" si="5"/>
        <v>1.0948600000000002</v>
      </c>
      <c r="C192">
        <f t="shared" si="6"/>
        <v>0.38027389975039794</v>
      </c>
      <c r="E192" s="52">
        <f t="shared" si="7"/>
        <v>7.3778915039463558E-2</v>
      </c>
    </row>
    <row r="193" spans="1:5" x14ac:dyDescent="0.25">
      <c r="A193">
        <v>0.28000000000000003</v>
      </c>
      <c r="B193" s="27">
        <f t="shared" si="5"/>
        <v>1.1790800000000001</v>
      </c>
      <c r="C193">
        <f t="shared" si="6"/>
        <v>0.37813164492785617</v>
      </c>
      <c r="E193" s="52">
        <f t="shared" si="7"/>
        <v>7.6267439458367253E-2</v>
      </c>
    </row>
    <row r="194" spans="1:5" x14ac:dyDescent="0.25">
      <c r="A194">
        <v>0.3</v>
      </c>
      <c r="B194" s="27">
        <f t="shared" ref="B194:B257" si="8">A194*$J$2+L$2</f>
        <v>1.2633000000000001</v>
      </c>
      <c r="C194">
        <f t="shared" ref="C194:C257" si="9">_xlfn.T.DIST(A194,$K$2-2,FALSE)</f>
        <v>0.37584541676808375</v>
      </c>
      <c r="E194" s="52">
        <f t="shared" si="7"/>
        <v>7.8819783775085361E-2</v>
      </c>
    </row>
    <row r="195" spans="1:5" x14ac:dyDescent="0.25">
      <c r="A195">
        <v>0.32</v>
      </c>
      <c r="B195" s="27">
        <f t="shared" si="8"/>
        <v>1.3475200000000001</v>
      </c>
      <c r="C195">
        <f t="shared" si="9"/>
        <v>0.37341824668520018</v>
      </c>
      <c r="E195" s="52">
        <f t="shared" si="7"/>
        <v>8.1436536616818281E-2</v>
      </c>
    </row>
    <row r="196" spans="1:5" x14ac:dyDescent="0.25">
      <c r="A196">
        <v>0.34</v>
      </c>
      <c r="B196" s="27">
        <f t="shared" si="8"/>
        <v>1.4317400000000002</v>
      </c>
      <c r="C196">
        <f t="shared" si="9"/>
        <v>0.37085333454413</v>
      </c>
      <c r="E196" s="52">
        <f t="shared" si="7"/>
        <v>8.4118234086112659E-2</v>
      </c>
    </row>
    <row r="197" spans="1:5" x14ac:dyDescent="0.25">
      <c r="A197">
        <v>0.36</v>
      </c>
      <c r="B197" s="27">
        <f t="shared" si="8"/>
        <v>1.51596</v>
      </c>
      <c r="C197">
        <f t="shared" si="9"/>
        <v>0.36815404107597061</v>
      </c>
      <c r="E197" s="52">
        <f t="shared" si="7"/>
        <v>8.6865356433700094E-2</v>
      </c>
    </row>
    <row r="198" spans="1:5" x14ac:dyDescent="0.25">
      <c r="A198">
        <v>0.38</v>
      </c>
      <c r="B198" s="27">
        <f t="shared" si="8"/>
        <v>1.6001800000000002</v>
      </c>
      <c r="C198">
        <f t="shared" si="9"/>
        <v>0.36532387996988069</v>
      </c>
      <c r="E198" s="52">
        <f t="shared" si="7"/>
        <v>8.9678324690753375E-2</v>
      </c>
    </row>
    <row r="199" spans="1:5" x14ac:dyDescent="0.25">
      <c r="A199">
        <v>0.4</v>
      </c>
      <c r="B199" s="27">
        <f t="shared" si="8"/>
        <v>1.6844000000000001</v>
      </c>
      <c r="C199">
        <f t="shared" si="9"/>
        <v>0.36236650966936146</v>
      </c>
      <c r="E199" s="52">
        <f t="shared" si="7"/>
        <v>9.2557497267728231E-2</v>
      </c>
    </row>
    <row r="200" spans="1:5" x14ac:dyDescent="0.25">
      <c r="A200">
        <v>0.42</v>
      </c>
      <c r="B200" s="27">
        <f t="shared" si="8"/>
        <v>1.7686200000000001</v>
      </c>
      <c r="C200">
        <f t="shared" si="9"/>
        <v>0.35928572490158373</v>
      </c>
      <c r="E200" s="52">
        <f t="shared" si="7"/>
        <v>9.5503166527465391E-2</v>
      </c>
    </row>
    <row r="201" spans="1:5" x14ac:dyDescent="0.25">
      <c r="A201">
        <v>0.44</v>
      </c>
      <c r="B201" s="27">
        <f t="shared" si="8"/>
        <v>1.85284</v>
      </c>
      <c r="C201">
        <f t="shared" si="9"/>
        <v>0.35608544796904912</v>
      </c>
      <c r="E201" s="52">
        <f t="shared" si="7"/>
        <v>9.8515555340735209E-2</v>
      </c>
    </row>
    <row r="202" spans="1:5" x14ac:dyDescent="0.25">
      <c r="A202">
        <v>0.46</v>
      </c>
      <c r="B202" s="27">
        <f t="shared" si="8"/>
        <v>1.9370600000000002</v>
      </c>
      <c r="C202">
        <f t="shared" si="9"/>
        <v>0.35276971983337674</v>
      </c>
      <c r="E202" s="52">
        <f t="shared" si="7"/>
        <v>0.10159481363291027</v>
      </c>
    </row>
    <row r="203" spans="1:5" x14ac:dyDescent="0.25">
      <c r="A203">
        <v>0.48</v>
      </c>
      <c r="B203" s="27">
        <f t="shared" si="8"/>
        <v>2.02128</v>
      </c>
      <c r="C203">
        <f t="shared" si="9"/>
        <v>0.34934269102136989</v>
      </c>
      <c r="E203" s="52">
        <f t="shared" si="7"/>
        <v>0.10474101493094871</v>
      </c>
    </row>
    <row r="204" spans="1:5" x14ac:dyDescent="0.25">
      <c r="A204">
        <v>0.5</v>
      </c>
      <c r="B204" s="27">
        <f t="shared" si="8"/>
        <v>2.1055000000000001</v>
      </c>
      <c r="C204">
        <f t="shared" si="9"/>
        <v>0.34580861238374172</v>
      </c>
      <c r="E204" s="52">
        <f t="shared" si="7"/>
        <v>0.10795415292036063</v>
      </c>
    </row>
    <row r="205" spans="1:5" x14ac:dyDescent="0.25">
      <c r="A205">
        <v>0.52</v>
      </c>
      <c r="B205" s="27">
        <f t="shared" si="8"/>
        <v>2.1897200000000003</v>
      </c>
      <c r="C205">
        <f t="shared" si="9"/>
        <v>0.34217182573696409</v>
      </c>
      <c r="E205" s="52">
        <f t="shared" si="7"/>
        <v>0.11123413802230511</v>
      </c>
    </row>
    <row r="206" spans="1:5" x14ac:dyDescent="0.25">
      <c r="A206">
        <v>0.54</v>
      </c>
      <c r="B206" s="27">
        <f t="shared" si="8"/>
        <v>2.2739400000000005</v>
      </c>
      <c r="C206">
        <f t="shared" si="9"/>
        <v>0.33843675441866117</v>
      </c>
      <c r="E206" s="52">
        <f t="shared" si="7"/>
        <v>0.11458079400143106</v>
      </c>
    </row>
    <row r="207" spans="1:5" x14ac:dyDescent="0.25">
      <c r="A207">
        <v>0.56000000000000005</v>
      </c>
      <c r="B207" s="27">
        <f t="shared" si="8"/>
        <v>2.3581600000000003</v>
      </c>
      <c r="C207">
        <f t="shared" si="9"/>
        <v>0.33460789378678191</v>
      </c>
      <c r="E207" s="52">
        <f t="shared" si="7"/>
        <v>0.11799385461551856</v>
      </c>
    </row>
    <row r="208" spans="1:5" x14ac:dyDescent="0.25">
      <c r="A208">
        <v>0.57999999999999996</v>
      </c>
      <c r="B208" s="27">
        <f t="shared" si="8"/>
        <v>2.44238</v>
      </c>
      <c r="C208">
        <f t="shared" si="9"/>
        <v>0.33068980169248174</v>
      </c>
      <c r="E208" s="52">
        <f t="shared" si="7"/>
        <v>0.12147296031840289</v>
      </c>
    </row>
    <row r="209" spans="1:5" x14ac:dyDescent="0.25">
      <c r="A209">
        <v>0.6</v>
      </c>
      <c r="B209" s="27">
        <f t="shared" si="8"/>
        <v>2.5266000000000002</v>
      </c>
      <c r="C209">
        <f t="shared" si="9"/>
        <v>0.32668708895620474</v>
      </c>
      <c r="E209" s="52">
        <f t="shared" si="7"/>
        <v>0.125017655028065</v>
      </c>
    </row>
    <row r="210" spans="1:5" x14ac:dyDescent="0.25">
      <c r="A210">
        <v>0.62</v>
      </c>
      <c r="B210" s="27">
        <f t="shared" si="8"/>
        <v>2.6108200000000004</v>
      </c>
      <c r="C210">
        <f t="shared" si="9"/>
        <v>0.32260440987590328</v>
      </c>
      <c r="E210" s="52">
        <f t="shared" si="7"/>
        <v>0.12862738297214607</v>
      </c>
    </row>
    <row r="211" spans="1:5" x14ac:dyDescent="0.25">
      <c r="A211">
        <v>0.64</v>
      </c>
      <c r="B211" s="27">
        <f t="shared" si="8"/>
        <v>2.6950400000000001</v>
      </c>
      <c r="C211">
        <f t="shared" si="9"/>
        <v>0.31844645279566086</v>
      </c>
      <c r="E211" s="52">
        <f t="shared" si="7"/>
        <v>0.13230148562348742</v>
      </c>
    </row>
    <row r="212" spans="1:5" x14ac:dyDescent="0.25">
      <c r="A212">
        <v>0.66</v>
      </c>
      <c r="B212" s="27">
        <f t="shared" si="8"/>
        <v>2.7792600000000003</v>
      </c>
      <c r="C212">
        <f t="shared" si="9"/>
        <v>0.31421793076220317</v>
      </c>
      <c r="E212" s="52">
        <f t="shared" si="7"/>
        <v>0.13603919873860865</v>
      </c>
    </row>
    <row r="213" spans="1:5" x14ac:dyDescent="0.25">
      <c r="A213">
        <v>0.68</v>
      </c>
      <c r="B213" s="27">
        <f t="shared" si="8"/>
        <v>2.8634800000000005</v>
      </c>
      <c r="C213">
        <f t="shared" si="9"/>
        <v>0.30992357229589873</v>
      </c>
      <c r="E213" s="52">
        <f t="shared" si="7"/>
        <v>0.13983964951230846</v>
      </c>
    </row>
    <row r="214" spans="1:5" x14ac:dyDescent="0.25">
      <c r="A214">
        <v>0.7</v>
      </c>
      <c r="B214" s="27">
        <f t="shared" si="8"/>
        <v>2.9477000000000002</v>
      </c>
      <c r="C214">
        <f t="shared" si="9"/>
        <v>0.30556811230187114</v>
      </c>
      <c r="E214" s="52">
        <f t="shared" si="7"/>
        <v>0.14370185386180698</v>
      </c>
    </row>
    <row r="215" spans="1:5" x14ac:dyDescent="0.25">
      <c r="A215">
        <v>0.72</v>
      </c>
      <c r="B215" s="27">
        <f t="shared" si="8"/>
        <v>3.0319199999999999</v>
      </c>
      <c r="C215">
        <f t="shared" si="9"/>
        <v>0.30115628314577447</v>
      </c>
      <c r="E215" s="52">
        <f t="shared" si="7"/>
        <v>0.14762471385403808</v>
      </c>
    </row>
    <row r="216" spans="1:5" x14ac:dyDescent="0.25">
      <c r="A216">
        <v>0.74</v>
      </c>
      <c r="B216" s="27">
        <f t="shared" si="8"/>
        <v>3.1161400000000001</v>
      </c>
      <c r="C216">
        <f t="shared" si="9"/>
        <v>0.29669280591763569</v>
      </c>
      <c r="E216" s="52">
        <f t="shared" si="7"/>
        <v>0.15160701528984166</v>
      </c>
    </row>
    <row r="217" spans="1:5" x14ac:dyDescent="0.25">
      <c r="A217">
        <v>0.76</v>
      </c>
      <c r="B217" s="27">
        <f t="shared" si="8"/>
        <v>3.2003600000000003</v>
      </c>
      <c r="C217">
        <f t="shared" si="9"/>
        <v>0.29218238190594109</v>
      </c>
      <c r="E217" s="52">
        <f t="shared" si="7"/>
        <v>0.15564742545889926</v>
      </c>
    </row>
    <row r="218" spans="1:5" x14ac:dyDescent="0.25">
      <c r="A218">
        <v>0.78</v>
      </c>
      <c r="B218" s="27">
        <f t="shared" si="8"/>
        <v>3.2845800000000005</v>
      </c>
      <c r="C218">
        <f t="shared" si="9"/>
        <v>0.28762968430285529</v>
      </c>
      <c r="E218" s="52">
        <f t="shared" si="7"/>
        <v>0.15974449107929753</v>
      </c>
    </row>
    <row r="219" spans="1:5" x14ac:dyDescent="0.25">
      <c r="A219">
        <v>0.8</v>
      </c>
      <c r="B219" s="27">
        <f t="shared" si="8"/>
        <v>3.3688000000000002</v>
      </c>
      <c r="C219">
        <f t="shared" si="9"/>
        <v>0.2830393501601145</v>
      </c>
      <c r="E219" s="52">
        <f t="shared" si="7"/>
        <v>0.16389663643558372</v>
      </c>
    </row>
    <row r="220" spans="1:5" x14ac:dyDescent="0.25">
      <c r="A220">
        <v>0.82</v>
      </c>
      <c r="B220" s="27">
        <f t="shared" si="8"/>
        <v>3.45302</v>
      </c>
      <c r="C220">
        <f t="shared" si="9"/>
        <v>0.2784159726137389</v>
      </c>
      <c r="E220" s="52">
        <f t="shared" si="7"/>
        <v>0.16810216172910808</v>
      </c>
    </row>
    <row r="221" spans="1:5" x14ac:dyDescent="0.25">
      <c r="A221">
        <v>0.84</v>
      </c>
      <c r="B221" s="27">
        <f t="shared" si="8"/>
        <v>3.5372400000000002</v>
      </c>
      <c r="C221">
        <f t="shared" si="9"/>
        <v>0.27376409339427149</v>
      </c>
      <c r="E221" s="52">
        <f t="shared" si="7"/>
        <v>0.17235924165430599</v>
      </c>
    </row>
    <row r="222" spans="1:5" x14ac:dyDescent="0.25">
      <c r="A222">
        <v>0.86</v>
      </c>
      <c r="B222" s="27">
        <f t="shared" si="8"/>
        <v>3.6214600000000003</v>
      </c>
      <c r="C222">
        <f t="shared" si="9"/>
        <v>0.2690881956377823</v>
      </c>
      <c r="E222" s="52">
        <f t="shared" si="7"/>
        <v>0.17666592421437724</v>
      </c>
    </row>
    <row r="223" spans="1:5" x14ac:dyDescent="0.25">
      <c r="A223">
        <v>0.88</v>
      </c>
      <c r="B223" s="27">
        <f t="shared" si="8"/>
        <v>3.7056800000000001</v>
      </c>
      <c r="C223">
        <f t="shared" si="9"/>
        <v>0.26439269701138279</v>
      </c>
      <c r="E223" s="52">
        <f t="shared" si="7"/>
        <v>0.18102012978955009</v>
      </c>
    </row>
    <row r="224" spans="1:5" x14ac:dyDescent="0.25">
      <c r="A224">
        <v>0.9</v>
      </c>
      <c r="B224" s="27">
        <f t="shared" si="8"/>
        <v>3.7899000000000003</v>
      </c>
      <c r="C224">
        <f t="shared" si="9"/>
        <v>0.25968194316548487</v>
      </c>
      <c r="E224" s="52">
        <f t="shared" si="7"/>
        <v>0.18541965047078812</v>
      </c>
    </row>
    <row r="225" spans="1:5" x14ac:dyDescent="0.25">
      <c r="A225">
        <v>0.92</v>
      </c>
      <c r="B225" s="27">
        <f t="shared" si="8"/>
        <v>3.8741200000000005</v>
      </c>
      <c r="C225">
        <f t="shared" si="9"/>
        <v>0.25496020152352172</v>
      </c>
      <c r="E225" s="52">
        <f t="shared" si="7"/>
        <v>0.18986214967139056</v>
      </c>
    </row>
    <row r="226" spans="1:5" x14ac:dyDescent="0.25">
      <c r="A226">
        <v>0.94</v>
      </c>
      <c r="B226" s="27">
        <f t="shared" si="8"/>
        <v>3.9583400000000002</v>
      </c>
      <c r="C226">
        <f t="shared" si="9"/>
        <v>0.25023165541833059</v>
      </c>
      <c r="E226" s="52">
        <f t="shared" si="7"/>
        <v>0.19434516202846697</v>
      </c>
    </row>
    <row r="227" spans="1:5" x14ac:dyDescent="0.25">
      <c r="A227">
        <v>0.96</v>
      </c>
      <c r="B227" s="27">
        <f t="shared" si="8"/>
        <v>4.0425599999999999</v>
      </c>
      <c r="C227">
        <f t="shared" si="9"/>
        <v>0.24550039858288425</v>
      </c>
      <c r="E227" s="52">
        <f t="shared" si="7"/>
        <v>0.19886609360571966</v>
      </c>
    </row>
    <row r="228" spans="1:5" x14ac:dyDescent="0.25">
      <c r="A228">
        <v>0.98</v>
      </c>
      <c r="B228" s="27">
        <f t="shared" si="8"/>
        <v>4.1267800000000001</v>
      </c>
      <c r="C228">
        <f t="shared" si="9"/>
        <v>0.24077043000156567</v>
      </c>
      <c r="E228" s="52">
        <f t="shared" si="7"/>
        <v>0.2034222224083512</v>
      </c>
    </row>
    <row r="229" spans="1:5" x14ac:dyDescent="0.25">
      <c r="A229">
        <v>1</v>
      </c>
      <c r="B229" s="27">
        <f t="shared" si="8"/>
        <v>4.2110000000000003</v>
      </c>
      <c r="C229">
        <f t="shared" si="9"/>
        <v>0.23604564912670095</v>
      </c>
      <c r="D229" s="51">
        <f>C229</f>
        <v>0.23604564912670095</v>
      </c>
      <c r="E229" s="52">
        <f t="shared" si="7"/>
        <v>0.20801069922022322</v>
      </c>
    </row>
    <row r="230" spans="1:5" x14ac:dyDescent="0.25">
      <c r="A230">
        <v>1.02</v>
      </c>
      <c r="B230" s="27">
        <f t="shared" si="8"/>
        <v>4.2952200000000005</v>
      </c>
      <c r="C230">
        <f t="shared" si="9"/>
        <v>0.2313298514636227</v>
      </c>
      <c r="E230" s="52">
        <f t="shared" si="7"/>
        <v>0.21262854877263274</v>
      </c>
    </row>
    <row r="231" spans="1:5" x14ac:dyDescent="0.25">
      <c r="A231">
        <v>1.04</v>
      </c>
      <c r="B231" s="27">
        <f t="shared" si="8"/>
        <v>4.3794400000000007</v>
      </c>
      <c r="C231">
        <f t="shared" si="9"/>
        <v>0.22662672452611984</v>
      </c>
      <c r="E231" s="52">
        <f t="shared" si="7"/>
        <v>0.21727267125323765</v>
      </c>
    </row>
    <row r="232" spans="1:5" x14ac:dyDescent="0.25">
      <c r="A232">
        <v>1.06</v>
      </c>
      <c r="B232" s="27">
        <f t="shared" si="8"/>
        <v>4.4636600000000008</v>
      </c>
      <c r="C232">
        <f t="shared" si="9"/>
        <v>0.22193984416275972</v>
      </c>
      <c r="E232" s="52">
        <f t="shared" si="7"/>
        <v>0.22193984416275972</v>
      </c>
    </row>
    <row r="233" spans="1:5" x14ac:dyDescent="0.25">
      <c r="A233">
        <v>1.08</v>
      </c>
      <c r="B233" s="27">
        <f t="shared" si="8"/>
        <v>4.547880000000001</v>
      </c>
      <c r="C233">
        <f t="shared" si="9"/>
        <v>0.21727267125323765</v>
      </c>
      <c r="E233" s="52">
        <f t="shared" si="7"/>
        <v>0.22662672452611984</v>
      </c>
    </row>
    <row r="234" spans="1:5" x14ac:dyDescent="0.25">
      <c r="A234">
        <v>1.1000000000000001</v>
      </c>
      <c r="B234" s="27">
        <f t="shared" si="8"/>
        <v>4.6321000000000003</v>
      </c>
      <c r="C234">
        <f t="shared" si="9"/>
        <v>0.21262854877263274</v>
      </c>
      <c r="E234" s="52">
        <f t="shared" si="7"/>
        <v>0.2313298514636227</v>
      </c>
    </row>
    <row r="235" spans="1:5" x14ac:dyDescent="0.25">
      <c r="A235">
        <v>1.1200000000000001</v>
      </c>
      <c r="B235" s="27">
        <f t="shared" si="8"/>
        <v>4.7163200000000005</v>
      </c>
      <c r="C235">
        <f t="shared" si="9"/>
        <v>0.20801069922022322</v>
      </c>
      <c r="E235" s="52">
        <f t="shared" si="7"/>
        <v>0.23604564912670095</v>
      </c>
    </row>
    <row r="236" spans="1:5" x14ac:dyDescent="0.25">
      <c r="A236">
        <v>1.1399999999999999</v>
      </c>
      <c r="B236" s="27">
        <f t="shared" si="8"/>
        <v>4.8005399999999998</v>
      </c>
      <c r="C236">
        <f t="shared" si="9"/>
        <v>0.2034222224083512</v>
      </c>
      <c r="E236" s="52">
        <f t="shared" si="7"/>
        <v>0.24077043000156567</v>
      </c>
    </row>
    <row r="237" spans="1:5" x14ac:dyDescent="0.25">
      <c r="A237">
        <v>1.1599999999999999</v>
      </c>
      <c r="B237" s="27">
        <f t="shared" si="8"/>
        <v>4.88476</v>
      </c>
      <c r="C237">
        <f t="shared" si="9"/>
        <v>0.19886609360571966</v>
      </c>
      <c r="E237" s="52">
        <f t="shared" ref="E237:E300" si="10">_xlfn.T.DIST(A131,$K$2-2,FALSE)</f>
        <v>0.24550039858288425</v>
      </c>
    </row>
    <row r="238" spans="1:5" x14ac:dyDescent="0.25">
      <c r="A238">
        <v>1.18</v>
      </c>
      <c r="B238" s="27">
        <f t="shared" si="8"/>
        <v>4.9689800000000002</v>
      </c>
      <c r="C238">
        <f t="shared" si="9"/>
        <v>0.19434516202846697</v>
      </c>
      <c r="E238" s="52">
        <f t="shared" si="10"/>
        <v>0.25023165541833059</v>
      </c>
    </row>
    <row r="239" spans="1:5" x14ac:dyDescent="0.25">
      <c r="A239">
        <v>1.2</v>
      </c>
      <c r="B239" s="27">
        <f t="shared" si="8"/>
        <v>5.0532000000000004</v>
      </c>
      <c r="C239">
        <f t="shared" si="9"/>
        <v>0.18986214967139056</v>
      </c>
      <c r="E239" s="52">
        <f t="shared" si="10"/>
        <v>0.25496020152352172</v>
      </c>
    </row>
    <row r="240" spans="1:5" x14ac:dyDescent="0.25">
      <c r="A240">
        <v>1.22</v>
      </c>
      <c r="B240" s="27">
        <f t="shared" si="8"/>
        <v>5.1374200000000005</v>
      </c>
      <c r="C240">
        <f t="shared" si="9"/>
        <v>0.18541965047078812</v>
      </c>
      <c r="E240" s="52">
        <f t="shared" si="10"/>
        <v>0.25968194316548487</v>
      </c>
    </row>
    <row r="241" spans="1:5" x14ac:dyDescent="0.25">
      <c r="A241">
        <v>1.24</v>
      </c>
      <c r="B241" s="27">
        <f t="shared" si="8"/>
        <v>5.2216400000000007</v>
      </c>
      <c r="C241">
        <f t="shared" si="9"/>
        <v>0.18102012978955009</v>
      </c>
      <c r="E241" s="52">
        <f t="shared" si="10"/>
        <v>0.26439269701138279</v>
      </c>
    </row>
    <row r="242" spans="1:5" x14ac:dyDescent="0.25">
      <c r="A242">
        <v>1.26</v>
      </c>
      <c r="B242" s="27">
        <f t="shared" si="8"/>
        <v>5.30586</v>
      </c>
      <c r="C242">
        <f t="shared" si="9"/>
        <v>0.17666592421437724</v>
      </c>
      <c r="E242" s="52">
        <f t="shared" si="10"/>
        <v>0.2690881956377823</v>
      </c>
    </row>
    <row r="243" spans="1:5" x14ac:dyDescent="0.25">
      <c r="A243">
        <v>1.28</v>
      </c>
      <c r="B243" s="27">
        <f t="shared" si="8"/>
        <v>5.3900800000000002</v>
      </c>
      <c r="C243">
        <f t="shared" si="9"/>
        <v>0.17235924165430599</v>
      </c>
      <c r="E243" s="52">
        <f t="shared" si="10"/>
        <v>0.27376409339427149</v>
      </c>
    </row>
    <row r="244" spans="1:5" x14ac:dyDescent="0.25">
      <c r="A244">
        <v>1.3</v>
      </c>
      <c r="B244" s="27">
        <f t="shared" si="8"/>
        <v>5.4743000000000004</v>
      </c>
      <c r="C244">
        <f t="shared" si="9"/>
        <v>0.16810216172910808</v>
      </c>
      <c r="E244" s="52">
        <f t="shared" si="10"/>
        <v>0.2784159726137389</v>
      </c>
    </row>
    <row r="245" spans="1:5" x14ac:dyDescent="0.25">
      <c r="A245">
        <v>1.32</v>
      </c>
      <c r="B245" s="27">
        <f t="shared" si="8"/>
        <v>5.5585200000000006</v>
      </c>
      <c r="C245">
        <f t="shared" si="9"/>
        <v>0.16389663643558372</v>
      </c>
      <c r="E245" s="52">
        <f t="shared" si="10"/>
        <v>0.2830393501601145</v>
      </c>
    </row>
    <row r="246" spans="1:5" x14ac:dyDescent="0.25">
      <c r="A246">
        <v>1.34</v>
      </c>
      <c r="B246" s="27">
        <f t="shared" si="8"/>
        <v>5.6427400000000008</v>
      </c>
      <c r="C246">
        <f t="shared" si="9"/>
        <v>0.15974449107929753</v>
      </c>
      <c r="E246" s="52">
        <f t="shared" si="10"/>
        <v>0.28762968430285529</v>
      </c>
    </row>
    <row r="247" spans="1:5" x14ac:dyDescent="0.25">
      <c r="A247">
        <v>1.36</v>
      </c>
      <c r="B247" s="27">
        <f t="shared" si="8"/>
        <v>5.7269600000000009</v>
      </c>
      <c r="C247">
        <f t="shared" si="9"/>
        <v>0.15564742545889926</v>
      </c>
      <c r="E247" s="52">
        <f t="shared" si="10"/>
        <v>0.29218238190594109</v>
      </c>
    </row>
    <row r="248" spans="1:5" x14ac:dyDescent="0.25">
      <c r="A248">
        <v>1.38</v>
      </c>
      <c r="B248" s="27">
        <f t="shared" si="8"/>
        <v>5.8111800000000002</v>
      </c>
      <c r="C248">
        <f t="shared" si="9"/>
        <v>0.15160701528984166</v>
      </c>
      <c r="E248" s="52">
        <f t="shared" si="10"/>
        <v>0.29669280591763569</v>
      </c>
    </row>
    <row r="249" spans="1:5" x14ac:dyDescent="0.25">
      <c r="A249">
        <v>1.4</v>
      </c>
      <c r="B249" s="27">
        <f t="shared" si="8"/>
        <v>5.8954000000000004</v>
      </c>
      <c r="C249">
        <f t="shared" si="9"/>
        <v>0.14762471385403808</v>
      </c>
      <c r="E249" s="52">
        <f t="shared" si="10"/>
        <v>0.30115628314577447</v>
      </c>
    </row>
    <row r="250" spans="1:5" x14ac:dyDescent="0.25">
      <c r="A250">
        <v>1.42</v>
      </c>
      <c r="B250" s="27">
        <f t="shared" si="8"/>
        <v>5.9796199999999997</v>
      </c>
      <c r="C250">
        <f t="shared" si="9"/>
        <v>0.14370185386180698</v>
      </c>
      <c r="E250" s="52">
        <f t="shared" si="10"/>
        <v>0.30556811230187114</v>
      </c>
    </row>
    <row r="251" spans="1:5" x14ac:dyDescent="0.25">
      <c r="A251">
        <v>1.44</v>
      </c>
      <c r="B251" s="27">
        <f t="shared" si="8"/>
        <v>6.0638399999999999</v>
      </c>
      <c r="C251">
        <f t="shared" si="9"/>
        <v>0.13983964951230846</v>
      </c>
      <c r="E251" s="52">
        <f t="shared" si="10"/>
        <v>0.30992357229589873</v>
      </c>
    </row>
    <row r="252" spans="1:5" x14ac:dyDescent="0.25">
      <c r="A252">
        <v>1.46</v>
      </c>
      <c r="B252" s="27">
        <f t="shared" si="8"/>
        <v>6.1480600000000001</v>
      </c>
      <c r="C252">
        <f t="shared" si="9"/>
        <v>0.13603919873860865</v>
      </c>
      <c r="E252" s="52">
        <f t="shared" si="10"/>
        <v>0.31421793076220317</v>
      </c>
    </row>
    <row r="253" spans="1:5" x14ac:dyDescent="0.25">
      <c r="A253">
        <v>1.48</v>
      </c>
      <c r="B253" s="27">
        <f t="shared" si="8"/>
        <v>6.2322800000000003</v>
      </c>
      <c r="C253">
        <f t="shared" si="9"/>
        <v>0.13230148562348742</v>
      </c>
      <c r="E253" s="52">
        <f t="shared" si="10"/>
        <v>0.31844645279566086</v>
      </c>
    </row>
    <row r="254" spans="1:5" x14ac:dyDescent="0.25">
      <c r="A254">
        <v>1.5</v>
      </c>
      <c r="B254" s="27">
        <f t="shared" si="8"/>
        <v>6.3165000000000004</v>
      </c>
      <c r="C254">
        <f t="shared" si="9"/>
        <v>0.12862738297214607</v>
      </c>
      <c r="E254" s="52">
        <f t="shared" si="10"/>
        <v>0.32260440987590328</v>
      </c>
    </row>
    <row r="255" spans="1:5" x14ac:dyDescent="0.25">
      <c r="A255">
        <v>1.52</v>
      </c>
      <c r="B255" s="27">
        <f t="shared" si="8"/>
        <v>6.4007200000000006</v>
      </c>
      <c r="C255">
        <f t="shared" si="9"/>
        <v>0.125017655028065</v>
      </c>
      <c r="E255" s="52">
        <f t="shared" si="10"/>
        <v>0.32668708895620474</v>
      </c>
    </row>
    <row r="256" spans="1:5" x14ac:dyDescent="0.25">
      <c r="A256">
        <v>1.54</v>
      </c>
      <c r="B256" s="27">
        <f t="shared" si="8"/>
        <v>6.4849400000000008</v>
      </c>
      <c r="C256">
        <f t="shared" si="9"/>
        <v>0.12147296031840289</v>
      </c>
      <c r="E256" s="52">
        <f t="shared" si="10"/>
        <v>0.33068980169248174</v>
      </c>
    </row>
    <row r="257" spans="1:8" x14ac:dyDescent="0.25">
      <c r="A257">
        <v>1.56</v>
      </c>
      <c r="B257" s="27">
        <f t="shared" si="8"/>
        <v>6.569160000000001</v>
      </c>
      <c r="C257">
        <f t="shared" si="9"/>
        <v>0.11799385461551856</v>
      </c>
      <c r="E257" s="52">
        <f t="shared" si="10"/>
        <v>0.33460789378678191</v>
      </c>
    </row>
    <row r="258" spans="1:8" x14ac:dyDescent="0.25">
      <c r="A258">
        <v>1.58</v>
      </c>
      <c r="B258" s="27">
        <f t="shared" ref="B258:B321" si="11">A258*$J$2+L$2</f>
        <v>6.6533800000000012</v>
      </c>
      <c r="C258">
        <f t="shared" ref="C258:C321" si="12">_xlfn.T.DIST(A258,$K$2-2,FALSE)</f>
        <v>0.11458079400143106</v>
      </c>
      <c r="E258" s="52">
        <f t="shared" si="10"/>
        <v>0.33843675441866117</v>
      </c>
    </row>
    <row r="259" spans="1:8" x14ac:dyDescent="0.25">
      <c r="A259">
        <v>1.6</v>
      </c>
      <c r="B259" s="27">
        <f t="shared" si="11"/>
        <v>6.7376000000000005</v>
      </c>
      <c r="C259">
        <f t="shared" si="12"/>
        <v>0.11123413802230511</v>
      </c>
      <c r="E259" s="52">
        <f t="shared" si="10"/>
        <v>0.34217182573696409</v>
      </c>
    </row>
    <row r="260" spans="1:8" x14ac:dyDescent="0.25">
      <c r="A260">
        <v>1.62</v>
      </c>
      <c r="B260" s="27">
        <f t="shared" si="11"/>
        <v>6.8218200000000007</v>
      </c>
      <c r="C260">
        <f t="shared" si="12"/>
        <v>0.10795415292036063</v>
      </c>
      <c r="E260" s="52">
        <f t="shared" si="10"/>
        <v>0.34580861238374172</v>
      </c>
    </row>
    <row r="261" spans="1:8" x14ac:dyDescent="0.25">
      <c r="A261">
        <v>1.64</v>
      </c>
      <c r="B261" s="27">
        <f t="shared" si="11"/>
        <v>6.90604</v>
      </c>
      <c r="C261">
        <f t="shared" si="12"/>
        <v>0.10474101493094871</v>
      </c>
      <c r="E261" s="52">
        <f t="shared" si="10"/>
        <v>0.34934269102136989</v>
      </c>
    </row>
    <row r="262" spans="1:8" x14ac:dyDescent="0.25">
      <c r="A262">
        <v>1.66</v>
      </c>
      <c r="B262" s="27">
        <f t="shared" si="11"/>
        <v>6.9902600000000001</v>
      </c>
      <c r="C262">
        <f t="shared" si="12"/>
        <v>0.10159481363291027</v>
      </c>
      <c r="E262" s="52">
        <f t="shared" si="10"/>
        <v>0.35276971983337674</v>
      </c>
    </row>
    <row r="263" spans="1:8" x14ac:dyDescent="0.25">
      <c r="A263">
        <v>1.68</v>
      </c>
      <c r="B263" s="27">
        <f t="shared" si="11"/>
        <v>7.0744800000000003</v>
      </c>
      <c r="C263">
        <f t="shared" si="12"/>
        <v>9.8515555340735209E-2</v>
      </c>
      <c r="E263" s="52">
        <f t="shared" si="10"/>
        <v>0.35608544796904912</v>
      </c>
    </row>
    <row r="264" spans="1:8" x14ac:dyDescent="0.25">
      <c r="A264">
        <v>1.7</v>
      </c>
      <c r="B264" s="27">
        <f t="shared" si="11"/>
        <v>7.1587000000000005</v>
      </c>
      <c r="C264">
        <f t="shared" si="12"/>
        <v>9.5503166527465391E-2</v>
      </c>
      <c r="E264" s="52">
        <f t="shared" si="10"/>
        <v>0.35928572490158373</v>
      </c>
    </row>
    <row r="265" spans="1:8" x14ac:dyDescent="0.25">
      <c r="A265">
        <v>1.72</v>
      </c>
      <c r="B265" s="27">
        <f t="shared" si="11"/>
        <v>7.2429200000000007</v>
      </c>
      <c r="C265">
        <f t="shared" si="12"/>
        <v>9.2557497267728231E-2</v>
      </c>
      <c r="E265" s="52">
        <f t="shared" si="10"/>
        <v>0.36236650966936146</v>
      </c>
      <c r="G265">
        <f t="shared" ref="G265:G282" si="13">_xlfn.T.DIST.RT(A265,$K$2)</f>
        <v>4.9735437064800936E-2</v>
      </c>
      <c r="H265" s="22">
        <f t="shared" ref="H265:H328" si="14">C265</f>
        <v>9.2557497267728231E-2</v>
      </c>
    </row>
    <row r="266" spans="1:8" x14ac:dyDescent="0.25">
      <c r="A266">
        <v>1.74</v>
      </c>
      <c r="B266" s="27">
        <f t="shared" si="11"/>
        <v>7.3271400000000009</v>
      </c>
      <c r="C266">
        <f t="shared" si="12"/>
        <v>8.9678324690753375E-2</v>
      </c>
      <c r="E266" s="52">
        <f t="shared" si="10"/>
        <v>0.36532387996988069</v>
      </c>
      <c r="G266">
        <f t="shared" si="13"/>
        <v>4.7915781418978245E-2</v>
      </c>
      <c r="H266" s="22">
        <f t="shared" si="14"/>
        <v>8.9678324690753375E-2</v>
      </c>
    </row>
    <row r="267" spans="1:8" x14ac:dyDescent="0.25">
      <c r="A267">
        <v>1.76</v>
      </c>
      <c r="B267" s="27">
        <f t="shared" si="11"/>
        <v>7.4113600000000002</v>
      </c>
      <c r="C267">
        <f t="shared" si="12"/>
        <v>8.6865356433700094E-2</v>
      </c>
      <c r="E267" s="52">
        <f t="shared" si="10"/>
        <v>0.36815404107597061</v>
      </c>
      <c r="G267">
        <f t="shared" si="13"/>
        <v>4.6153397236925221E-2</v>
      </c>
      <c r="H267" s="22">
        <f t="shared" si="14"/>
        <v>8.6865356433700094E-2</v>
      </c>
    </row>
    <row r="268" spans="1:8" x14ac:dyDescent="0.25">
      <c r="A268">
        <v>1.78</v>
      </c>
      <c r="B268" s="27">
        <f t="shared" si="11"/>
        <v>7.4955800000000004</v>
      </c>
      <c r="C268">
        <f t="shared" si="12"/>
        <v>8.4118234086112659E-2</v>
      </c>
      <c r="E268" s="52">
        <f t="shared" si="10"/>
        <v>0.37085333454413</v>
      </c>
      <c r="G268">
        <f t="shared" si="13"/>
        <v>4.4446955352083456E-2</v>
      </c>
      <c r="H268" s="22">
        <f t="shared" si="14"/>
        <v>8.4118234086112659E-2</v>
      </c>
    </row>
    <row r="269" spans="1:8" x14ac:dyDescent="0.25">
      <c r="A269">
        <v>1.8</v>
      </c>
      <c r="B269" s="27">
        <f t="shared" si="11"/>
        <v>7.5798000000000005</v>
      </c>
      <c r="C269">
        <f t="shared" si="12"/>
        <v>8.1436536616818281E-2</v>
      </c>
      <c r="E269" s="52">
        <f t="shared" si="10"/>
        <v>0.37341824668520018</v>
      </c>
      <c r="G269">
        <f t="shared" si="13"/>
        <v>4.2795133995592559E-2</v>
      </c>
      <c r="H269" s="22">
        <f t="shared" si="14"/>
        <v>8.1436536616818281E-2</v>
      </c>
    </row>
    <row r="270" spans="1:8" x14ac:dyDescent="0.25">
      <c r="A270">
        <v>1.82</v>
      </c>
      <c r="B270" s="27">
        <f t="shared" si="11"/>
        <v>7.6640200000000007</v>
      </c>
      <c r="C270">
        <f t="shared" si="12"/>
        <v>7.8819783775085361E-2</v>
      </c>
      <c r="E270" s="52">
        <f t="shared" si="10"/>
        <v>0.37584541676808375</v>
      </c>
      <c r="G270">
        <f t="shared" si="13"/>
        <v>4.1196620045810171E-2</v>
      </c>
      <c r="H270" s="22">
        <f t="shared" si="14"/>
        <v>7.8819783775085361E-2</v>
      </c>
    </row>
    <row r="271" spans="1:8" x14ac:dyDescent="0.25">
      <c r="A271">
        <v>1.84</v>
      </c>
      <c r="B271" s="27">
        <f t="shared" si="11"/>
        <v>7.7482400000000009</v>
      </c>
      <c r="C271">
        <f t="shared" si="12"/>
        <v>7.6267439458367253E-2</v>
      </c>
      <c r="E271" s="52">
        <f t="shared" si="10"/>
        <v>0.37813164492785617</v>
      </c>
      <c r="G271">
        <f t="shared" si="13"/>
        <v>3.9650110210256599E-2</v>
      </c>
      <c r="H271" s="22">
        <f t="shared" si="14"/>
        <v>7.6267439458367253E-2</v>
      </c>
    </row>
    <row r="272" spans="1:8" x14ac:dyDescent="0.25">
      <c r="A272">
        <v>1.86</v>
      </c>
      <c r="B272" s="27">
        <f t="shared" si="11"/>
        <v>7.8324600000000011</v>
      </c>
      <c r="C272">
        <f t="shared" si="12"/>
        <v>7.3778915039463558E-2</v>
      </c>
      <c r="E272" s="52">
        <f t="shared" si="10"/>
        <v>0.38027389975039794</v>
      </c>
      <c r="G272">
        <f t="shared" si="13"/>
        <v>3.8154312140609055E-2</v>
      </c>
      <c r="H272" s="22">
        <f t="shared" si="14"/>
        <v>7.3778915039463558E-2</v>
      </c>
    </row>
    <row r="273" spans="1:8" x14ac:dyDescent="0.25">
      <c r="A273">
        <v>1.88</v>
      </c>
      <c r="B273" s="27">
        <f t="shared" si="11"/>
        <v>7.9166800000000004</v>
      </c>
      <c r="C273">
        <f t="shared" si="12"/>
        <v>7.1353572646438213E-2</v>
      </c>
      <c r="E273" s="52">
        <f t="shared" si="10"/>
        <v>0.38226932550658155</v>
      </c>
      <c r="G273">
        <f t="shared" si="13"/>
        <v>3.6707945481505633E-2</v>
      </c>
      <c r="H273" s="22">
        <f t="shared" si="14"/>
        <v>7.1353572646438213E-2</v>
      </c>
    </row>
    <row r="274" spans="1:8" x14ac:dyDescent="0.25">
      <c r="A274">
        <v>1.9</v>
      </c>
      <c r="B274" s="27">
        <f t="shared" si="11"/>
        <v>8.0008999999999997</v>
      </c>
      <c r="C274">
        <f t="shared" si="12"/>
        <v>6.8990728389136849E-2</v>
      </c>
      <c r="E274" s="52">
        <f t="shared" si="10"/>
        <v>0.38411524901009092</v>
      </c>
      <c r="G274">
        <f t="shared" si="13"/>
        <v>3.5309742854059634E-2</v>
      </c>
      <c r="H274" s="22">
        <f t="shared" si="14"/>
        <v>6.8990728389136849E-2</v>
      </c>
    </row>
    <row r="275" spans="1:8" x14ac:dyDescent="0.25">
      <c r="A275">
        <v>1.92</v>
      </c>
      <c r="B275" s="27">
        <f t="shared" si="11"/>
        <v>8.0851199999999999</v>
      </c>
      <c r="C275">
        <f t="shared" si="12"/>
        <v>6.6689655526642688E-2</v>
      </c>
      <c r="E275" s="52">
        <f t="shared" si="10"/>
        <v>0.38580918607411929</v>
      </c>
      <c r="G275">
        <f t="shared" si="13"/>
        <v>3.3958450775105023E-2</v>
      </c>
      <c r="H275" s="22">
        <f t="shared" si="14"/>
        <v>6.6689655526642688E-2</v>
      </c>
    </row>
    <row r="276" spans="1:8" x14ac:dyDescent="0.25">
      <c r="A276">
        <v>1.94</v>
      </c>
      <c r="B276" s="27">
        <f t="shared" si="11"/>
        <v>8.16934</v>
      </c>
      <c r="C276">
        <f t="shared" si="12"/>
        <v>6.444958757050237E-2</v>
      </c>
      <c r="E276" s="52">
        <f t="shared" si="10"/>
        <v>0.38734884754348131</v>
      </c>
      <c r="G276">
        <f t="shared" si="13"/>
        <v>3.2652830513309139E-2</v>
      </c>
      <c r="H276" s="22">
        <f t="shared" si="14"/>
        <v>6.444958757050237E-2</v>
      </c>
    </row>
    <row r="277" spans="1:8" x14ac:dyDescent="0.25">
      <c r="A277">
        <v>1.96</v>
      </c>
      <c r="B277" s="27">
        <f t="shared" si="11"/>
        <v>8.2535600000000002</v>
      </c>
      <c r="C277">
        <f t="shared" si="12"/>
        <v>6.2269721319032585E-2</v>
      </c>
      <c r="E277" s="52">
        <f t="shared" si="10"/>
        <v>0.38873214488008778</v>
      </c>
      <c r="F277" s="51"/>
      <c r="G277">
        <f t="shared" si="13"/>
        <v>3.1391658883394818E-2</v>
      </c>
      <c r="H277" s="22">
        <f t="shared" si="14"/>
        <v>6.2269721319032585E-2</v>
      </c>
    </row>
    <row r="278" spans="1:8" x14ac:dyDescent="0.25">
      <c r="A278">
        <v>1.98</v>
      </c>
      <c r="B278" s="27">
        <f t="shared" si="11"/>
        <v>8.3377800000000004</v>
      </c>
      <c r="C278">
        <f t="shared" si="12"/>
        <v>6.0149219818491431E-2</v>
      </c>
      <c r="E278" s="52">
        <f t="shared" si="10"/>
        <v>0.38995719528124601</v>
      </c>
      <c r="F278" s="51"/>
      <c r="G278">
        <f t="shared" si="13"/>
        <v>3.0173728979807028E-2</v>
      </c>
      <c r="H278" s="22">
        <f t="shared" si="14"/>
        <v>6.0149219818491431E-2</v>
      </c>
    </row>
    <row r="279" spans="1:8" x14ac:dyDescent="0.25">
      <c r="A279">
        <v>2</v>
      </c>
      <c r="B279" s="27">
        <f t="shared" si="11"/>
        <v>8.4220000000000006</v>
      </c>
      <c r="C279">
        <f t="shared" si="12"/>
        <v>5.808721524735698E-2</v>
      </c>
      <c r="D279" s="51">
        <f>C279</f>
        <v>5.808721524735698E-2</v>
      </c>
      <c r="E279" s="52">
        <f t="shared" si="10"/>
        <v>0.39102232631187539</v>
      </c>
      <c r="F279" s="51"/>
      <c r="G279">
        <f t="shared" si="13"/>
        <v>2.8997850851248032E-2</v>
      </c>
      <c r="H279" s="22">
        <f t="shared" si="14"/>
        <v>5.808721524735698E-2</v>
      </c>
    </row>
    <row r="280" spans="1:8" x14ac:dyDescent="0.25">
      <c r="A280">
        <v>2.02</v>
      </c>
      <c r="B280" s="27">
        <f t="shared" si="11"/>
        <v>8.5062200000000008</v>
      </c>
      <c r="C280">
        <f t="shared" si="12"/>
        <v>5.6082811720401041E-2</v>
      </c>
      <c r="E280" s="52">
        <f t="shared" si="10"/>
        <v>0.39192608003344531</v>
      </c>
      <c r="G280">
        <f t="shared" si="13"/>
        <v>2.7862852117579825E-2</v>
      </c>
      <c r="H280" s="22">
        <f t="shared" si="14"/>
        <v>5.6082811720401041E-2</v>
      </c>
    </row>
    <row r="281" spans="1:8" x14ac:dyDescent="0.25">
      <c r="A281">
        <v>2.04</v>
      </c>
      <c r="B281" s="27">
        <f t="shared" si="11"/>
        <v>8.590440000000001</v>
      </c>
      <c r="C281">
        <f t="shared" si="12"/>
        <v>5.4135088009680164E-2</v>
      </c>
      <c r="E281" s="52">
        <f t="shared" si="10"/>
        <v>0.39266721661425202</v>
      </c>
      <c r="G281">
        <f t="shared" si="13"/>
        <v>2.6767578530662799E-2</v>
      </c>
      <c r="H281" s="22">
        <f t="shared" si="14"/>
        <v>5.4135088009680164E-2</v>
      </c>
    </row>
    <row r="282" spans="1:8" x14ac:dyDescent="0.25">
      <c r="A282">
        <v>2.06</v>
      </c>
      <c r="B282" s="27">
        <f t="shared" si="11"/>
        <v>8.6746600000000011</v>
      </c>
      <c r="C282">
        <f t="shared" si="12"/>
        <v>5.2243100179980406E-2</v>
      </c>
      <c r="E282" s="52">
        <f t="shared" si="10"/>
        <v>0.39324471740753536</v>
      </c>
      <c r="G282">
        <f t="shared" si="13"/>
        <v>2.5710894480757775E-2</v>
      </c>
      <c r="H282" s="22">
        <f t="shared" si="14"/>
        <v>5.2243100179980406E-2</v>
      </c>
    </row>
    <row r="283" spans="1:8" x14ac:dyDescent="0.25">
      <c r="A283">
        <v>2.08</v>
      </c>
      <c r="B283" s="27">
        <f t="shared" si="11"/>
        <v>8.7588800000000013</v>
      </c>
      <c r="C283">
        <f t="shared" si="12"/>
        <v>5.0405884136655976E-2</v>
      </c>
      <c r="E283" s="52">
        <f t="shared" si="10"/>
        <v>0.39365778748589259</v>
      </c>
      <c r="G283">
        <f>_xlfn.T.DIST.RT(A283,$K$2)</f>
        <v>2.4691683450172419E-2</v>
      </c>
      <c r="H283" s="22">
        <f t="shared" si="14"/>
        <v>5.0405884136655976E-2</v>
      </c>
    </row>
    <row r="284" spans="1:8" x14ac:dyDescent="0.25">
      <c r="A284">
        <v>2.1</v>
      </c>
      <c r="B284" s="27">
        <f t="shared" si="11"/>
        <v>8.8431000000000015</v>
      </c>
      <c r="C284">
        <f t="shared" si="12"/>
        <v>4.8622458084184639E-2</v>
      </c>
      <c r="E284" s="52">
        <f t="shared" si="10"/>
        <v>0.39390585762246466</v>
      </c>
      <c r="F284" s="51">
        <f>E284</f>
        <v>0.39390585762246466</v>
      </c>
      <c r="G284">
        <f t="shared" ref="G284:G347" si="15">_xlfn.T.DIST.RT(A284,$K$2)</f>
        <v>2.3708848415873437E-2</v>
      </c>
      <c r="H284" s="22">
        <f t="shared" si="14"/>
        <v>4.8622458084184639E-2</v>
      </c>
    </row>
    <row r="285" spans="1:8" x14ac:dyDescent="0.25">
      <c r="A285">
        <v>2.12</v>
      </c>
      <c r="B285" s="27">
        <f t="shared" si="11"/>
        <v>8.9273200000000017</v>
      </c>
      <c r="C285">
        <f t="shared" si="12"/>
        <v>4.6891824894130227E-2</v>
      </c>
      <c r="E285" s="52">
        <f t="shared" si="10"/>
        <v>0.39398858571143264</v>
      </c>
      <c r="G285">
        <f t="shared" si="15"/>
        <v>2.2761312202825564E-2</v>
      </c>
      <c r="H285" s="22">
        <f t="shared" si="14"/>
        <v>4.6891824894130227E-2</v>
      </c>
    </row>
    <row r="286" spans="1:8" x14ac:dyDescent="0.25">
      <c r="A286">
        <v>2.14</v>
      </c>
      <c r="B286" s="27">
        <f t="shared" si="11"/>
        <v>9.0115400000000019</v>
      </c>
      <c r="C286">
        <f t="shared" si="12"/>
        <v>4.5212974381553889E-2</v>
      </c>
      <c r="E286" s="52">
        <f t="shared" si="10"/>
        <v>0.39390585762246466</v>
      </c>
      <c r="G286">
        <f t="shared" si="15"/>
        <v>2.1848017789844264E-2</v>
      </c>
      <c r="H286" s="22">
        <f t="shared" si="14"/>
        <v>4.5212974381553889E-2</v>
      </c>
    </row>
    <row r="287" spans="1:8" x14ac:dyDescent="0.25">
      <c r="A287">
        <v>2.16</v>
      </c>
      <c r="B287" s="27">
        <f t="shared" si="11"/>
        <v>9.0957600000000021</v>
      </c>
      <c r="C287">
        <f t="shared" si="12"/>
        <v>4.358488548924476E-2</v>
      </c>
      <c r="E287" s="52">
        <f t="shared" si="10"/>
        <v>0.39365778748589259</v>
      </c>
      <c r="G287">
        <f t="shared" si="15"/>
        <v>2.0967928569771688E-2</v>
      </c>
      <c r="H287" s="22">
        <f t="shared" si="14"/>
        <v>4.358488548924476E-2</v>
      </c>
    </row>
    <row r="288" spans="1:8" x14ac:dyDescent="0.25">
      <c r="A288">
        <v>2.1800000000000099</v>
      </c>
      <c r="B288" s="27">
        <f t="shared" si="11"/>
        <v>9.1799800000000431</v>
      </c>
      <c r="C288">
        <f t="shared" si="12"/>
        <v>4.2006528379456336E-2</v>
      </c>
      <c r="E288" s="52">
        <f t="shared" si="10"/>
        <v>0.39324471740753536</v>
      </c>
      <c r="G288">
        <f t="shared" si="15"/>
        <v>2.0120028565801324E-2</v>
      </c>
      <c r="H288" s="22">
        <f t="shared" si="14"/>
        <v>4.2006528379456336E-2</v>
      </c>
    </row>
    <row r="289" spans="1:8" x14ac:dyDescent="0.25">
      <c r="A289">
        <v>2.2000000000000002</v>
      </c>
      <c r="B289" s="27">
        <f t="shared" si="11"/>
        <v>9.2642000000000007</v>
      </c>
      <c r="C289">
        <f t="shared" si="12"/>
        <v>4.0476866433134216E-2</v>
      </c>
      <c r="E289" s="52">
        <f t="shared" si="10"/>
        <v>0.39266721661425202</v>
      </c>
      <c r="G289">
        <f t="shared" si="15"/>
        <v>1.9303322605786058E-2</v>
      </c>
      <c r="H289" s="22">
        <f t="shared" si="14"/>
        <v>4.0476866433134216E-2</v>
      </c>
    </row>
    <row r="290" spans="1:8" x14ac:dyDescent="0.25">
      <c r="A290">
        <v>2.2200000000000002</v>
      </c>
      <c r="B290" s="27">
        <f t="shared" si="11"/>
        <v>9.3484200000000008</v>
      </c>
      <c r="C290">
        <f t="shared" si="12"/>
        <v>3.8994858156877837E-2</v>
      </c>
      <c r="E290" s="52">
        <f t="shared" si="10"/>
        <v>0.39192608003344531</v>
      </c>
      <c r="G290">
        <f t="shared" si="15"/>
        <v>1.8516836456358345E-2</v>
      </c>
      <c r="H290" s="22">
        <f t="shared" si="14"/>
        <v>3.8994858156877837E-2</v>
      </c>
    </row>
    <row r="291" spans="1:8" x14ac:dyDescent="0.25">
      <c r="A291">
        <v>2.2400000000000002</v>
      </c>
      <c r="B291" s="27">
        <f t="shared" si="11"/>
        <v>9.432640000000001</v>
      </c>
      <c r="C291">
        <f t="shared" si="12"/>
        <v>3.7559458998179272E-2</v>
      </c>
      <c r="E291" s="52">
        <f t="shared" si="10"/>
        <v>0.39102232631187539</v>
      </c>
      <c r="G291">
        <f t="shared" si="15"/>
        <v>1.7759616918710541E-2</v>
      </c>
      <c r="H291" s="22">
        <f t="shared" si="14"/>
        <v>3.7559458998179272E-2</v>
      </c>
    </row>
    <row r="292" spans="1:8" x14ac:dyDescent="0.25">
      <c r="A292">
        <v>2.26000000000001</v>
      </c>
      <c r="B292" s="27">
        <f t="shared" si="11"/>
        <v>9.5168600000000421</v>
      </c>
      <c r="C292">
        <f t="shared" si="12"/>
        <v>3.6169623069669997E-2</v>
      </c>
      <c r="E292" s="52">
        <f t="shared" si="10"/>
        <v>0.38995719528124601</v>
      </c>
      <c r="G292">
        <f t="shared" si="15"/>
        <v>1.7030731887844822E-2</v>
      </c>
      <c r="H292" s="22">
        <f t="shared" si="14"/>
        <v>3.6169623069669997E-2</v>
      </c>
    </row>
    <row r="293" spans="1:8" x14ac:dyDescent="0.25">
      <c r="A293">
        <v>2.2799999999999998</v>
      </c>
      <c r="B293" s="27">
        <f t="shared" si="11"/>
        <v>9.6010799999999996</v>
      </c>
      <c r="C293">
        <f t="shared" si="12"/>
        <v>3.4824304783376364E-2</v>
      </c>
      <c r="E293" s="52">
        <f t="shared" si="10"/>
        <v>0.38873214488008778</v>
      </c>
      <c r="G293">
        <f t="shared" si="15"/>
        <v>1.6329270377117677E-2</v>
      </c>
      <c r="H293" s="22">
        <f t="shared" si="14"/>
        <v>3.4824304783376364E-2</v>
      </c>
    </row>
    <row r="294" spans="1:8" x14ac:dyDescent="0.25">
      <c r="A294">
        <v>2.2999999999999998</v>
      </c>
      <c r="B294" s="27">
        <f t="shared" si="11"/>
        <v>9.6852999999999998</v>
      </c>
      <c r="C294">
        <f t="shared" si="12"/>
        <v>3.3522460396149908E-2</v>
      </c>
      <c r="E294" s="52">
        <f t="shared" si="10"/>
        <v>0.38734884754348131</v>
      </c>
      <c r="G294">
        <f t="shared" si="15"/>
        <v>1.5654342509862959E-2</v>
      </c>
      <c r="H294" s="22">
        <f t="shared" si="14"/>
        <v>3.3522460396149908E-2</v>
      </c>
    </row>
    <row r="295" spans="1:8" x14ac:dyDescent="0.25">
      <c r="A295">
        <v>2.3199999999999998</v>
      </c>
      <c r="B295" s="27">
        <f t="shared" si="11"/>
        <v>9.76952</v>
      </c>
      <c r="C295">
        <f t="shared" si="12"/>
        <v>3.226304946767105E-2</v>
      </c>
      <c r="E295" s="52">
        <f t="shared" si="10"/>
        <v>0.38580918607411929</v>
      </c>
      <c r="G295">
        <f t="shared" si="15"/>
        <v>1.5005079479879656E-2</v>
      </c>
      <c r="H295" s="22">
        <f t="shared" si="14"/>
        <v>3.226304946767105E-2</v>
      </c>
    </row>
    <row r="296" spans="1:8" x14ac:dyDescent="0.25">
      <c r="A296">
        <v>2.3400000000000101</v>
      </c>
      <c r="B296" s="27">
        <f t="shared" si="11"/>
        <v>9.8537400000000428</v>
      </c>
      <c r="C296">
        <f t="shared" si="12"/>
        <v>3.1045036232546327E-2</v>
      </c>
      <c r="E296" s="52">
        <f t="shared" si="10"/>
        <v>0.38411524901009092</v>
      </c>
      <c r="G296">
        <f t="shared" si="15"/>
        <v>1.4380633482519866E-2</v>
      </c>
      <c r="H296" s="22">
        <f t="shared" si="14"/>
        <v>3.1045036232546327E-2</v>
      </c>
    </row>
    <row r="297" spans="1:8" x14ac:dyDescent="0.25">
      <c r="A297">
        <v>2.36</v>
      </c>
      <c r="B297" s="27">
        <f t="shared" si="11"/>
        <v>9.9379600000000003</v>
      </c>
      <c r="C297">
        <f t="shared" si="12"/>
        <v>2.9867390888217625E-2</v>
      </c>
      <c r="E297" s="52">
        <f t="shared" si="10"/>
        <v>0.38226932550658155</v>
      </c>
      <c r="G297">
        <f t="shared" si="15"/>
        <v>1.3780177618104834E-2</v>
      </c>
      <c r="H297" s="22">
        <f t="shared" si="14"/>
        <v>2.9867390888217625E-2</v>
      </c>
    </row>
    <row r="298" spans="1:8" x14ac:dyDescent="0.25">
      <c r="A298">
        <v>2.38</v>
      </c>
      <c r="B298" s="27">
        <f t="shared" si="11"/>
        <v>10.022180000000001</v>
      </c>
      <c r="C298">
        <f t="shared" si="12"/>
        <v>2.8729090800504262E-2</v>
      </c>
      <c r="E298" s="52">
        <f t="shared" si="10"/>
        <v>0.38027389975039794</v>
      </c>
      <c r="G298">
        <f t="shared" si="15"/>
        <v>1.3202905769347073E-2</v>
      </c>
      <c r="H298" s="22">
        <f t="shared" si="14"/>
        <v>2.8729090800504262E-2</v>
      </c>
    </row>
    <row r="299" spans="1:8" x14ac:dyDescent="0.25">
      <c r="A299">
        <v>2.4</v>
      </c>
      <c r="B299" s="27">
        <f t="shared" si="11"/>
        <v>10.106400000000001</v>
      </c>
      <c r="C299">
        <f t="shared" si="12"/>
        <v>2.7629121628762382E-2</v>
      </c>
      <c r="E299" s="52">
        <f t="shared" si="10"/>
        <v>0.37813164492785617</v>
      </c>
      <c r="G299">
        <f t="shared" si="15"/>
        <v>1.2648032454440373E-2</v>
      </c>
      <c r="H299" s="22">
        <f t="shared" si="14"/>
        <v>2.7629121628762382E-2</v>
      </c>
    </row>
    <row r="300" spans="1:8" x14ac:dyDescent="0.25">
      <c r="A300">
        <v>2.4200000000000101</v>
      </c>
      <c r="B300" s="27">
        <f t="shared" si="11"/>
        <v>10.190620000000044</v>
      </c>
      <c r="C300">
        <f t="shared" si="12"/>
        <v>2.6566478372710742E-2</v>
      </c>
      <c r="E300" s="52">
        <f t="shared" si="10"/>
        <v>0.37584541676808375</v>
      </c>
      <c r="G300">
        <f t="shared" si="15"/>
        <v>1.2114792657420756E-2</v>
      </c>
      <c r="H300" s="22">
        <f t="shared" si="14"/>
        <v>2.6566478372710742E-2</v>
      </c>
    </row>
    <row r="301" spans="1:8" x14ac:dyDescent="0.25">
      <c r="A301">
        <v>2.44</v>
      </c>
      <c r="B301" s="27">
        <f t="shared" si="11"/>
        <v>10.274840000000001</v>
      </c>
      <c r="C301">
        <f t="shared" si="12"/>
        <v>2.5540166343104718E-2</v>
      </c>
      <c r="E301" s="52">
        <f t="shared" ref="E301:E364" si="16">_xlfn.T.DIST(A195,$K$2-2,FALSE)</f>
        <v>0.37341824668520018</v>
      </c>
      <c r="G301">
        <f t="shared" si="15"/>
        <v>1.1602441637379664E-2</v>
      </c>
      <c r="H301" s="22">
        <f t="shared" si="14"/>
        <v>2.5540166343104718E-2</v>
      </c>
    </row>
    <row r="302" spans="1:8" x14ac:dyDescent="0.25">
      <c r="A302">
        <v>2.46</v>
      </c>
      <c r="B302" s="27">
        <f t="shared" si="11"/>
        <v>10.359060000000001</v>
      </c>
      <c r="C302">
        <f t="shared" si="12"/>
        <v>2.4549202058490309E-2</v>
      </c>
      <c r="E302" s="52">
        <f t="shared" si="16"/>
        <v>0.37085333454413</v>
      </c>
      <c r="G302">
        <f t="shared" si="15"/>
        <v>1.1110254718053063E-2</v>
      </c>
      <c r="H302" s="22">
        <f t="shared" si="14"/>
        <v>2.4549202058490309E-2</v>
      </c>
    </row>
    <row r="303" spans="1:8" x14ac:dyDescent="0.25">
      <c r="A303">
        <v>2.48</v>
      </c>
      <c r="B303" s="27">
        <f t="shared" si="11"/>
        <v>10.443280000000001</v>
      </c>
      <c r="C303">
        <f t="shared" si="12"/>
        <v>2.359261407037181E-2</v>
      </c>
      <c r="E303" s="52">
        <f t="shared" si="16"/>
        <v>0.36815404107597061</v>
      </c>
      <c r="G303">
        <f t="shared" si="15"/>
        <v>1.0637527059283803E-2</v>
      </c>
      <c r="H303" s="22">
        <f t="shared" si="14"/>
        <v>2.359261407037181E-2</v>
      </c>
    </row>
    <row r="304" spans="1:8" x14ac:dyDescent="0.25">
      <c r="A304">
        <v>2.5000000000000102</v>
      </c>
      <c r="B304" s="27">
        <f t="shared" si="11"/>
        <v>10.527500000000044</v>
      </c>
      <c r="C304">
        <f t="shared" si="12"/>
        <v>2.2669443719144412E-2</v>
      </c>
      <c r="E304" s="52">
        <f t="shared" si="16"/>
        <v>0.36532387996988069</v>
      </c>
      <c r="G304">
        <f t="shared" si="15"/>
        <v>1.0183573411789536E-2</v>
      </c>
      <c r="H304" s="22">
        <f t="shared" si="14"/>
        <v>2.2669443719144412E-2</v>
      </c>
    </row>
    <row r="305" spans="1:8" x14ac:dyDescent="0.25">
      <c r="A305">
        <v>2.52</v>
      </c>
      <c r="B305" s="27">
        <f t="shared" si="11"/>
        <v>10.61172</v>
      </c>
      <c r="C305">
        <f t="shared" si="12"/>
        <v>2.1778745823221417E-2</v>
      </c>
      <c r="E305" s="52">
        <f t="shared" si="16"/>
        <v>0.36236650966936146</v>
      </c>
      <c r="G305">
        <f t="shared" si="15"/>
        <v>9.7477278566391913E-3</v>
      </c>
      <c r="H305" s="22">
        <f t="shared" si="14"/>
        <v>2.1778745823221417E-2</v>
      </c>
    </row>
    <row r="306" spans="1:8" x14ac:dyDescent="0.25">
      <c r="A306">
        <v>2.54</v>
      </c>
      <c r="B306" s="27">
        <f t="shared" si="11"/>
        <v>10.69594</v>
      </c>
      <c r="C306">
        <f t="shared" si="12"/>
        <v>2.0919589303789812E-2</v>
      </c>
      <c r="E306" s="52">
        <f t="shared" si="16"/>
        <v>0.35928572490158373</v>
      </c>
      <c r="G306">
        <f t="shared" si="15"/>
        <v>9.3293435307796029E-3</v>
      </c>
      <c r="H306" s="22">
        <f t="shared" si="14"/>
        <v>2.0919589303789812E-2</v>
      </c>
    </row>
    <row r="307" spans="1:8" x14ac:dyDescent="0.25">
      <c r="A307">
        <v>2.56</v>
      </c>
      <c r="B307" s="27">
        <f t="shared" si="11"/>
        <v>10.78016</v>
      </c>
      <c r="C307">
        <f t="shared" si="12"/>
        <v>2.0091057747681846E-2</v>
      </c>
      <c r="E307" s="52">
        <f t="shared" si="16"/>
        <v>0.35608544796904912</v>
      </c>
      <c r="G307">
        <f t="shared" si="15"/>
        <v>8.927792339919605E-3</v>
      </c>
      <c r="H307" s="22">
        <f t="shared" si="14"/>
        <v>2.0091057747681846E-2</v>
      </c>
    </row>
    <row r="308" spans="1:8" x14ac:dyDescent="0.25">
      <c r="A308">
        <v>2.5800000000000098</v>
      </c>
      <c r="B308" s="27">
        <f t="shared" si="11"/>
        <v>10.864380000000041</v>
      </c>
      <c r="C308">
        <f t="shared" si="12"/>
        <v>1.9292249910829715E-2</v>
      </c>
      <c r="E308" s="52">
        <f t="shared" si="16"/>
        <v>0.35276971983337674</v>
      </c>
      <c r="G308">
        <f t="shared" si="15"/>
        <v>8.5424646600152469E-3</v>
      </c>
      <c r="H308" s="22">
        <f t="shared" si="14"/>
        <v>1.9292249910829715E-2</v>
      </c>
    </row>
    <row r="309" spans="1:8" x14ac:dyDescent="0.25">
      <c r="A309">
        <v>2.6</v>
      </c>
      <c r="B309" s="27">
        <f t="shared" si="11"/>
        <v>10.948600000000001</v>
      </c>
      <c r="C309">
        <f t="shared" si="12"/>
        <v>1.8522280164803128E-2</v>
      </c>
      <c r="E309" s="52">
        <f t="shared" si="16"/>
        <v>0.34934269102136989</v>
      </c>
      <c r="G309">
        <f t="shared" si="15"/>
        <v>8.172769028563032E-3</v>
      </c>
      <c r="H309" s="22">
        <f t="shared" si="14"/>
        <v>1.8522280164803128E-2</v>
      </c>
    </row>
    <row r="310" spans="1:8" x14ac:dyDescent="0.25">
      <c r="A310">
        <v>2.62</v>
      </c>
      <c r="B310" s="27">
        <f t="shared" si="11"/>
        <v>11.032820000000001</v>
      </c>
      <c r="C310">
        <f t="shared" si="12"/>
        <v>1.7780278888902237E-2</v>
      </c>
      <c r="E310" s="52">
        <f t="shared" si="16"/>
        <v>0.34580861238374172</v>
      </c>
      <c r="G310">
        <f t="shared" si="15"/>
        <v>7.8181318268481358E-3</v>
      </c>
      <c r="H310" s="22">
        <f t="shared" si="14"/>
        <v>1.7780278888902237E-2</v>
      </c>
    </row>
    <row r="311" spans="1:8" x14ac:dyDescent="0.25">
      <c r="A311">
        <v>2.6400000000000099</v>
      </c>
      <c r="B311" s="27">
        <f t="shared" si="11"/>
        <v>11.117040000000042</v>
      </c>
      <c r="C311">
        <f t="shared" si="12"/>
        <v>1.7065392810289959E-2</v>
      </c>
      <c r="E311" s="52">
        <f t="shared" si="16"/>
        <v>0.34217182573696409</v>
      </c>
      <c r="G311">
        <f t="shared" si="15"/>
        <v>7.4779969542568452E-3</v>
      </c>
      <c r="H311" s="22">
        <f t="shared" si="14"/>
        <v>1.7065392810289959E-2</v>
      </c>
    </row>
    <row r="312" spans="1:8" x14ac:dyDescent="0.25">
      <c r="A312">
        <v>2.6600000000000099</v>
      </c>
      <c r="B312" s="27">
        <f t="shared" si="11"/>
        <v>11.201260000000042</v>
      </c>
      <c r="C312">
        <f t="shared" si="12"/>
        <v>1.6376785294604422E-2</v>
      </c>
      <c r="E312" s="52">
        <f t="shared" si="16"/>
        <v>0.33843675441866117</v>
      </c>
      <c r="G312">
        <f t="shared" si="15"/>
        <v>7.151825495701267E-3</v>
      </c>
      <c r="H312" s="22">
        <f t="shared" si="14"/>
        <v>1.6376785294604422E-2</v>
      </c>
    </row>
    <row r="313" spans="1:8" x14ac:dyDescent="0.25">
      <c r="A313">
        <v>2.6800000000000099</v>
      </c>
      <c r="B313" s="27">
        <f t="shared" si="11"/>
        <v>11.285480000000042</v>
      </c>
      <c r="C313">
        <f t="shared" si="12"/>
        <v>1.5713636589480127E-2</v>
      </c>
      <c r="E313" s="52">
        <f t="shared" si="16"/>
        <v>0.33460789378678191</v>
      </c>
      <c r="G313">
        <f t="shared" si="15"/>
        <v>6.8390953831616846E-3</v>
      </c>
      <c r="H313" s="22">
        <f t="shared" si="14"/>
        <v>1.5713636589480127E-2</v>
      </c>
    </row>
    <row r="314" spans="1:8" x14ac:dyDescent="0.25">
      <c r="A314">
        <v>2.7</v>
      </c>
      <c r="B314" s="27">
        <f t="shared" si="11"/>
        <v>11.369700000000002</v>
      </c>
      <c r="C314">
        <f t="shared" si="12"/>
        <v>1.5075144023375718E-2</v>
      </c>
      <c r="E314" s="52">
        <f t="shared" si="16"/>
        <v>0.33068980169248174</v>
      </c>
      <c r="G314">
        <f t="shared" si="15"/>
        <v>6.5393010523051888E-3</v>
      </c>
      <c r="H314" s="22">
        <f t="shared" si="14"/>
        <v>1.5075144023375718E-2</v>
      </c>
    </row>
    <row r="315" spans="1:8" x14ac:dyDescent="0.25">
      <c r="A315">
        <v>2.72000000000001</v>
      </c>
      <c r="B315" s="27">
        <f t="shared" si="11"/>
        <v>11.453920000000043</v>
      </c>
      <c r="C315">
        <f t="shared" si="12"/>
        <v>1.4460522162058259E-2</v>
      </c>
      <c r="E315" s="52">
        <f t="shared" si="16"/>
        <v>0.32668708895620474</v>
      </c>
      <c r="G315">
        <f t="shared" si="15"/>
        <v>6.251953095084529E-3</v>
      </c>
      <c r="H315" s="22">
        <f t="shared" si="14"/>
        <v>1.4460522162058259E-2</v>
      </c>
    </row>
    <row r="316" spans="1:8" x14ac:dyDescent="0.25">
      <c r="A316">
        <v>2.74000000000001</v>
      </c>
      <c r="B316" s="27">
        <f t="shared" si="11"/>
        <v>11.538140000000043</v>
      </c>
      <c r="C316">
        <f t="shared" si="12"/>
        <v>1.3869002925065814E-2</v>
      </c>
      <c r="E316" s="52">
        <f t="shared" si="16"/>
        <v>0.32260440987590328</v>
      </c>
      <c r="G316">
        <f t="shared" si="15"/>
        <v>5.9765779091822029E-3</v>
      </c>
      <c r="H316" s="22">
        <f t="shared" si="14"/>
        <v>1.3869002925065814E-2</v>
      </c>
    </row>
    <row r="317" spans="1:8" x14ac:dyDescent="0.25">
      <c r="A317">
        <v>2.76000000000001</v>
      </c>
      <c r="B317" s="27">
        <f t="shared" si="11"/>
        <v>11.622360000000043</v>
      </c>
      <c r="C317">
        <f t="shared" si="12"/>
        <v>1.329983566440503E-2</v>
      </c>
      <c r="E317" s="52">
        <f t="shared" si="16"/>
        <v>0.31844645279566086</v>
      </c>
      <c r="G317">
        <f t="shared" si="15"/>
        <v>5.7127173451084609E-3</v>
      </c>
      <c r="H317" s="22">
        <f t="shared" si="14"/>
        <v>1.329983566440503E-2</v>
      </c>
    </row>
    <row r="318" spans="1:8" x14ac:dyDescent="0.25">
      <c r="A318">
        <v>2.78</v>
      </c>
      <c r="B318" s="27">
        <f t="shared" si="11"/>
        <v>11.706580000000001</v>
      </c>
      <c r="C318">
        <f t="shared" si="12"/>
        <v>1.2752287207710763E-2</v>
      </c>
      <c r="E318" s="52">
        <f t="shared" si="16"/>
        <v>0.31421793076220317</v>
      </c>
      <c r="G318">
        <f t="shared" si="15"/>
        <v>5.4599283517265994E-3</v>
      </c>
      <c r="H318" s="22">
        <f t="shared" si="14"/>
        <v>1.2752287207710763E-2</v>
      </c>
    </row>
    <row r="319" spans="1:8" x14ac:dyDescent="0.25">
      <c r="A319">
        <v>2.80000000000001</v>
      </c>
      <c r="B319" s="27">
        <f t="shared" si="11"/>
        <v>11.790800000000043</v>
      </c>
      <c r="C319">
        <f t="shared" si="12"/>
        <v>1.2225641868022297E-2</v>
      </c>
      <c r="E319" s="52">
        <f t="shared" si="16"/>
        <v>0.30992357229589873</v>
      </c>
      <c r="G319">
        <f t="shared" si="15"/>
        <v>5.217782620925533E-3</v>
      </c>
      <c r="H319" s="22">
        <f t="shared" si="14"/>
        <v>1.2225641868022297E-2</v>
      </c>
    </row>
    <row r="320" spans="1:8" x14ac:dyDescent="0.25">
      <c r="A320">
        <v>2.8200000000000101</v>
      </c>
      <c r="B320" s="27">
        <f t="shared" si="11"/>
        <v>11.875020000000044</v>
      </c>
      <c r="C320">
        <f t="shared" si="12"/>
        <v>1.1719201422289188E-2</v>
      </c>
      <c r="E320" s="52">
        <f t="shared" si="16"/>
        <v>0.30556811230187114</v>
      </c>
      <c r="G320">
        <f t="shared" si="15"/>
        <v>4.9858662321232523E-3</v>
      </c>
      <c r="H320" s="22">
        <f t="shared" si="14"/>
        <v>1.1719201422289188E-2</v>
      </c>
    </row>
    <row r="321" spans="1:8" x14ac:dyDescent="0.25">
      <c r="A321">
        <v>2.8400000000000101</v>
      </c>
      <c r="B321" s="27">
        <f t="shared" si="11"/>
        <v>11.959240000000044</v>
      </c>
      <c r="C321">
        <f t="shared" si="12"/>
        <v>1.1232285060642855E-2</v>
      </c>
      <c r="E321" s="52">
        <f t="shared" si="16"/>
        <v>0.30115628314577447</v>
      </c>
      <c r="G321">
        <f t="shared" si="15"/>
        <v>4.7637792972340951E-3</v>
      </c>
      <c r="H321" s="22">
        <f t="shared" si="14"/>
        <v>1.1232285060642855E-2</v>
      </c>
    </row>
    <row r="322" spans="1:8" x14ac:dyDescent="0.25">
      <c r="A322">
        <v>2.86</v>
      </c>
      <c r="B322" s="27">
        <f t="shared" ref="B322:B385" si="17">A322*$J$2+L$2</f>
        <v>12.04346</v>
      </c>
      <c r="C322">
        <f t="shared" ref="C322:C385" si="18">_xlfn.T.DIST(A322,$K$2-2,FALSE)</f>
        <v>1.0764229308427875E-2</v>
      </c>
      <c r="E322" s="52">
        <f t="shared" si="16"/>
        <v>0.29669280591763569</v>
      </c>
      <c r="G322">
        <f t="shared" si="15"/>
        <v>4.5511356067002686E-3</v>
      </c>
      <c r="H322" s="22">
        <f t="shared" si="14"/>
        <v>1.0764229308427875E-2</v>
      </c>
    </row>
    <row r="323" spans="1:8" x14ac:dyDescent="0.25">
      <c r="A323">
        <v>2.8800000000000101</v>
      </c>
      <c r="B323" s="27">
        <f t="shared" si="17"/>
        <v>12.127680000000044</v>
      </c>
      <c r="C323">
        <f t="shared" si="18"/>
        <v>1.0314387922906431E-2</v>
      </c>
      <c r="E323" s="52">
        <f t="shared" si="16"/>
        <v>0.29218238190594109</v>
      </c>
      <c r="G323">
        <f t="shared" si="15"/>
        <v>4.3475622771403846E-3</v>
      </c>
      <c r="H323" s="22">
        <f t="shared" si="14"/>
        <v>1.0314387922906431E-2</v>
      </c>
    </row>
    <row r="324" spans="1:8" x14ac:dyDescent="0.25">
      <c r="A324">
        <v>2.9000000000000101</v>
      </c>
      <c r="B324" s="27">
        <f t="shared" si="17"/>
        <v>12.211900000000044</v>
      </c>
      <c r="C324">
        <f t="shared" si="18"/>
        <v>9.8821317664985111E-3</v>
      </c>
      <c r="E324" s="52">
        <f t="shared" si="16"/>
        <v>0.28762968430285529</v>
      </c>
      <c r="G324">
        <f t="shared" si="15"/>
        <v>4.1526994011347141E-3</v>
      </c>
      <c r="H324" s="22">
        <f t="shared" si="14"/>
        <v>9.8821317664985111E-3</v>
      </c>
    </row>
    <row r="325" spans="1:8" x14ac:dyDescent="0.25">
      <c r="A325">
        <v>2.9200000000000101</v>
      </c>
      <c r="B325" s="27">
        <f t="shared" si="17"/>
        <v>12.296120000000043</v>
      </c>
      <c r="C325">
        <f t="shared" si="18"/>
        <v>9.4668486583395148E-3</v>
      </c>
      <c r="E325" s="52">
        <f t="shared" si="16"/>
        <v>0.2830393501601145</v>
      </c>
      <c r="G325">
        <f t="shared" si="15"/>
        <v>3.966199699622793E-3</v>
      </c>
      <c r="H325" s="22">
        <f t="shared" si="14"/>
        <v>9.4668486583395148E-3</v>
      </c>
    </row>
    <row r="326" spans="1:8" x14ac:dyDescent="0.25">
      <c r="A326">
        <v>2.94</v>
      </c>
      <c r="B326" s="27">
        <f t="shared" si="17"/>
        <v>12.38034</v>
      </c>
      <c r="C326">
        <f t="shared" si="18"/>
        <v>9.067943205887068E-3</v>
      </c>
      <c r="E326" s="52">
        <f t="shared" si="16"/>
        <v>0.2784159726137389</v>
      </c>
      <c r="G326">
        <f t="shared" si="15"/>
        <v>3.7877281773598128E-3</v>
      </c>
      <c r="H326" s="22">
        <f t="shared" si="14"/>
        <v>9.067943205887068E-3</v>
      </c>
    </row>
    <row r="327" spans="1:8" x14ac:dyDescent="0.25">
      <c r="A327">
        <v>2.9600000000000102</v>
      </c>
      <c r="B327" s="27">
        <f t="shared" si="17"/>
        <v>12.464560000000043</v>
      </c>
      <c r="C327">
        <f t="shared" si="18"/>
        <v>8.6848366182271011E-3</v>
      </c>
      <c r="E327" s="52">
        <f t="shared" si="16"/>
        <v>0.27376409339427149</v>
      </c>
      <c r="G327">
        <f t="shared" si="15"/>
        <v>3.6169617818369538E-3</v>
      </c>
      <c r="H327" s="22">
        <f t="shared" si="14"/>
        <v>8.6848366182271011E-3</v>
      </c>
    </row>
    <row r="328" spans="1:8" x14ac:dyDescent="0.25">
      <c r="A328">
        <v>2.9800000000000102</v>
      </c>
      <c r="B328" s="27">
        <f t="shared" si="17"/>
        <v>12.548780000000043</v>
      </c>
      <c r="C328">
        <f t="shared" si="18"/>
        <v>8.3169665026741144E-3</v>
      </c>
      <c r="E328" s="52">
        <f t="shared" si="16"/>
        <v>0.2690881956377823</v>
      </c>
      <c r="G328">
        <f t="shared" si="15"/>
        <v>3.4535890660421231E-3</v>
      </c>
      <c r="H328" s="22">
        <f t="shared" si="14"/>
        <v>8.3169665026741144E-3</v>
      </c>
    </row>
    <row r="329" spans="1:8" x14ac:dyDescent="0.25">
      <c r="A329">
        <v>3.0000000000000102</v>
      </c>
      <c r="B329" s="27">
        <f t="shared" si="17"/>
        <v>12.633000000000044</v>
      </c>
      <c r="C329">
        <f t="shared" si="18"/>
        <v>7.9637866461804915E-3</v>
      </c>
      <c r="E329" s="52">
        <f t="shared" si="16"/>
        <v>0.26439269701138279</v>
      </c>
      <c r="G329">
        <f t="shared" si="15"/>
        <v>3.2973098553995698E-3</v>
      </c>
      <c r="H329" s="22">
        <f t="shared" ref="H329:H392" si="19">C329</f>
        <v>7.9637866461804915E-3</v>
      </c>
    </row>
    <row r="330" spans="1:8" x14ac:dyDescent="0.25">
      <c r="A330">
        <v>3.0200000000000098</v>
      </c>
      <c r="B330" s="27">
        <f t="shared" si="17"/>
        <v>12.717220000000042</v>
      </c>
      <c r="C330">
        <f t="shared" si="18"/>
        <v>7.6247667830169862E-3</v>
      </c>
      <c r="E330" s="52">
        <f t="shared" si="16"/>
        <v>0.25968194316548487</v>
      </c>
      <c r="G330">
        <f t="shared" si="15"/>
        <v>3.1478349192022499E-3</v>
      </c>
      <c r="H330" s="22">
        <f t="shared" si="19"/>
        <v>7.6247667830169862E-3</v>
      </c>
    </row>
    <row r="331" spans="1:8" x14ac:dyDescent="0.25">
      <c r="A331">
        <v>3.0400000000000098</v>
      </c>
      <c r="B331" s="27">
        <f t="shared" si="17"/>
        <v>12.801440000000042</v>
      </c>
      <c r="C331">
        <f t="shared" si="18"/>
        <v>7.2993923501090043E-3</v>
      </c>
      <c r="E331" s="52">
        <f t="shared" si="16"/>
        <v>0.25496020152352172</v>
      </c>
      <c r="G331">
        <f t="shared" si="15"/>
        <v>3.0048856468157083E-3</v>
      </c>
      <c r="H331" s="22">
        <f t="shared" si="19"/>
        <v>7.2993923501090043E-3</v>
      </c>
    </row>
    <row r="332" spans="1:8" x14ac:dyDescent="0.25">
      <c r="A332">
        <v>3.0600000000000098</v>
      </c>
      <c r="B332" s="27">
        <f t="shared" si="17"/>
        <v>12.885660000000042</v>
      </c>
      <c r="C332">
        <f t="shared" si="18"/>
        <v>6.9871642313534509E-3</v>
      </c>
      <c r="E332" s="52">
        <f t="shared" si="16"/>
        <v>0.25023165541833059</v>
      </c>
      <c r="G332">
        <f t="shared" si="15"/>
        <v>2.8681937289068891E-3</v>
      </c>
      <c r="H332" s="22">
        <f t="shared" si="19"/>
        <v>6.9871642313534509E-3</v>
      </c>
    </row>
    <row r="333" spans="1:8" x14ac:dyDescent="0.25">
      <c r="A333">
        <v>3.0800000000000098</v>
      </c>
      <c r="B333" s="27">
        <f t="shared" si="17"/>
        <v>12.969880000000042</v>
      </c>
      <c r="C333">
        <f t="shared" si="18"/>
        <v>6.687598492174365E-3</v>
      </c>
      <c r="E333" s="52">
        <f t="shared" si="16"/>
        <v>0.24550039858288425</v>
      </c>
      <c r="G333">
        <f t="shared" si="15"/>
        <v>2.7375008439229336E-3</v>
      </c>
      <c r="H333" s="22">
        <f t="shared" si="19"/>
        <v>6.687598492174365E-3</v>
      </c>
    </row>
    <row r="334" spans="1:8" x14ac:dyDescent="0.25">
      <c r="A334">
        <v>3.1000000000000099</v>
      </c>
      <c r="B334" s="27">
        <f t="shared" si="17"/>
        <v>13.054100000000043</v>
      </c>
      <c r="C334">
        <f t="shared" si="18"/>
        <v>6.4002261055123126E-3</v>
      </c>
      <c r="E334" s="52">
        <f t="shared" si="16"/>
        <v>0.24077043000156567</v>
      </c>
      <c r="G334">
        <f t="shared" si="15"/>
        <v>2.6125583500199267E-3</v>
      </c>
      <c r="H334" s="22">
        <f t="shared" si="19"/>
        <v>6.4002261055123126E-3</v>
      </c>
    </row>
    <row r="335" spans="1:8" x14ac:dyDescent="0.25">
      <c r="A335">
        <v>3.1200000000000099</v>
      </c>
      <c r="B335" s="27">
        <f t="shared" si="17"/>
        <v>13.138320000000043</v>
      </c>
      <c r="C335">
        <f t="shared" si="18"/>
        <v>6.1245926703798947E-3</v>
      </c>
      <c r="E335" s="52">
        <f t="shared" si="16"/>
        <v>0.23604564912670095</v>
      </c>
      <c r="G335">
        <f t="shared" si="15"/>
        <v>2.49312698261665E-3</v>
      </c>
      <c r="H335" s="22">
        <f t="shared" si="19"/>
        <v>6.1245926703798947E-3</v>
      </c>
    </row>
    <row r="336" spans="1:8" x14ac:dyDescent="0.25">
      <c r="A336">
        <v>3.1400000000000099</v>
      </c>
      <c r="B336" s="27">
        <f t="shared" si="17"/>
        <v>13.222540000000043</v>
      </c>
      <c r="C336">
        <f t="shared" si="18"/>
        <v>5.8602581240545281E-3</v>
      </c>
      <c r="E336" s="52">
        <f t="shared" si="16"/>
        <v>0.2313298514636227</v>
      </c>
      <c r="G336">
        <f t="shared" si="15"/>
        <v>2.3789765577253196E-3</v>
      </c>
      <c r="H336" s="22">
        <f t="shared" si="19"/>
        <v>5.8602581240545281E-3</v>
      </c>
    </row>
    <row r="337" spans="1:8" x14ac:dyDescent="0.25">
      <c r="A337">
        <v>3.1600000000000099</v>
      </c>
      <c r="B337" s="27">
        <f t="shared" si="17"/>
        <v>13.306760000000043</v>
      </c>
      <c r="C337">
        <f t="shared" si="18"/>
        <v>5.6067964489199557E-3</v>
      </c>
      <c r="E337" s="52">
        <f t="shared" si="16"/>
        <v>0.22662672452611984</v>
      </c>
      <c r="G337">
        <f t="shared" si="15"/>
        <v>2.2698856811894431E-3</v>
      </c>
      <c r="H337" s="22">
        <f t="shared" si="19"/>
        <v>5.6067964489199557E-3</v>
      </c>
    </row>
    <row r="338" spans="1:8" x14ac:dyDescent="0.25">
      <c r="A338">
        <v>3.1800000000000099</v>
      </c>
      <c r="B338" s="27">
        <f t="shared" si="17"/>
        <v>13.390980000000043</v>
      </c>
      <c r="C338">
        <f t="shared" si="18"/>
        <v>5.3637953749094813E-3</v>
      </c>
      <c r="E338" s="52">
        <f t="shared" si="16"/>
        <v>0.22193984416275972</v>
      </c>
      <c r="G338">
        <f t="shared" si="15"/>
        <v>2.1656414639379938E-3</v>
      </c>
      <c r="H338" s="22">
        <f t="shared" si="19"/>
        <v>5.3637953749094813E-3</v>
      </c>
    </row>
    <row r="339" spans="1:8" x14ac:dyDescent="0.25">
      <c r="A339">
        <v>3.2000000000000099</v>
      </c>
      <c r="B339" s="27">
        <f t="shared" si="17"/>
        <v>13.475200000000044</v>
      </c>
      <c r="C339">
        <f t="shared" si="18"/>
        <v>5.1308560784475059E-3</v>
      </c>
      <c r="E339" s="52">
        <f t="shared" si="16"/>
        <v>0.21727267125323765</v>
      </c>
      <c r="G339">
        <f t="shared" si="15"/>
        <v>2.0660392433456336E-3</v>
      </c>
      <c r="H339" s="22">
        <f t="shared" si="19"/>
        <v>5.1308560784475059E-3</v>
      </c>
    </row>
    <row r="340" spans="1:8" x14ac:dyDescent="0.25">
      <c r="A340">
        <v>3.22000000000001</v>
      </c>
      <c r="B340" s="27">
        <f t="shared" si="17"/>
        <v>13.559420000000044</v>
      </c>
      <c r="C340">
        <f t="shared" si="18"/>
        <v>4.9075928787305689E-3</v>
      </c>
      <c r="E340" s="52">
        <f t="shared" si="16"/>
        <v>0.21262854877263274</v>
      </c>
      <c r="G340">
        <f t="shared" si="15"/>
        <v>1.9708823107701958E-3</v>
      </c>
      <c r="H340" s="22">
        <f t="shared" si="19"/>
        <v>4.9075928787305689E-3</v>
      </c>
    </row>
    <row r="341" spans="1:8" x14ac:dyDescent="0.25">
      <c r="A341">
        <v>3.24000000000001</v>
      </c>
      <c r="B341" s="27">
        <f t="shared" si="17"/>
        <v>13.643640000000042</v>
      </c>
      <c r="C341">
        <f t="shared" si="18"/>
        <v>4.6936329321359506E-3</v>
      </c>
      <c r="E341" s="52">
        <f t="shared" si="16"/>
        <v>0.20801069922022322</v>
      </c>
      <c r="G341">
        <f t="shared" si="15"/>
        <v>1.8799816453215175E-3</v>
      </c>
      <c r="H341" s="22">
        <f t="shared" si="19"/>
        <v>4.6936329321359506E-3</v>
      </c>
    </row>
    <row r="342" spans="1:8" x14ac:dyDescent="0.25">
      <c r="A342">
        <v>3.26000000000001</v>
      </c>
      <c r="B342" s="27">
        <f t="shared" si="17"/>
        <v>13.727860000000042</v>
      </c>
      <c r="C342">
        <f t="shared" si="18"/>
        <v>4.4886159254941887E-3</v>
      </c>
      <c r="E342" s="52">
        <f t="shared" si="16"/>
        <v>0.2034222224083512</v>
      </c>
      <c r="G342">
        <f t="shared" si="15"/>
        <v>1.7931556538992805E-3</v>
      </c>
      <c r="H342" s="22">
        <f t="shared" si="19"/>
        <v>4.4886159254941887E-3</v>
      </c>
    </row>
    <row r="343" spans="1:8" x14ac:dyDescent="0.25">
      <c r="A343">
        <v>3.28000000000001</v>
      </c>
      <c r="B343" s="27">
        <f t="shared" si="17"/>
        <v>13.812080000000043</v>
      </c>
      <c r="C343">
        <f t="shared" si="18"/>
        <v>4.2921937689121472E-3</v>
      </c>
      <c r="E343" s="52">
        <f t="shared" si="16"/>
        <v>0.19886609360571966</v>
      </c>
      <c r="G343">
        <f t="shared" si="15"/>
        <v>1.7102299175225759E-3</v>
      </c>
      <c r="H343" s="22">
        <f t="shared" si="19"/>
        <v>4.2921937689121472E-3</v>
      </c>
    </row>
    <row r="344" spans="1:8" x14ac:dyDescent="0.25">
      <c r="A344">
        <v>3.30000000000001</v>
      </c>
      <c r="B344" s="27">
        <f t="shared" si="17"/>
        <v>13.896300000000043</v>
      </c>
      <c r="C344">
        <f t="shared" si="18"/>
        <v>4.1040302887849957E-3</v>
      </c>
      <c r="E344" s="52">
        <f t="shared" si="16"/>
        <v>0.19434516202846697</v>
      </c>
      <c r="G344">
        <f t="shared" si="15"/>
        <v>1.6310369439596008E-3</v>
      </c>
      <c r="H344" s="22">
        <f t="shared" si="19"/>
        <v>4.1040302887849957E-3</v>
      </c>
    </row>
    <row r="345" spans="1:8" x14ac:dyDescent="0.25">
      <c r="A345">
        <v>3.3200000000000101</v>
      </c>
      <c r="B345" s="27">
        <f t="shared" si="17"/>
        <v>13.980520000000043</v>
      </c>
      <c r="C345">
        <f t="shared" si="18"/>
        <v>3.9238009215896439E-3</v>
      </c>
      <c r="E345" s="52">
        <f t="shared" si="16"/>
        <v>0.18986214967139056</v>
      </c>
      <c r="G345">
        <f t="shared" si="15"/>
        <v>1.5554159266528158E-3</v>
      </c>
      <c r="H345" s="22">
        <f t="shared" si="19"/>
        <v>3.9238009215896439E-3</v>
      </c>
    </row>
    <row r="346" spans="1:8" x14ac:dyDescent="0.25">
      <c r="A346">
        <v>3.3400000000000101</v>
      </c>
      <c r="B346" s="27">
        <f t="shared" si="17"/>
        <v>14.064740000000043</v>
      </c>
      <c r="C346">
        <f t="shared" si="18"/>
        <v>3.751192409007341E-3</v>
      </c>
      <c r="E346" s="52">
        <f t="shared" si="16"/>
        <v>0.18541965047078812</v>
      </c>
      <c r="G346">
        <f t="shared" si="15"/>
        <v>1.4832125099227815E-3</v>
      </c>
      <c r="H346" s="22">
        <f t="shared" si="19"/>
        <v>3.751192409007341E-3</v>
      </c>
    </row>
    <row r="347" spans="1:8" x14ac:dyDescent="0.25">
      <c r="A347">
        <v>3.3600000000000101</v>
      </c>
      <c r="B347" s="27">
        <f t="shared" si="17"/>
        <v>14.148960000000043</v>
      </c>
      <c r="C347">
        <f t="shared" si="18"/>
        <v>3.5859024948810994E-3</v>
      </c>
      <c r="E347" s="52">
        <f t="shared" si="16"/>
        <v>0.18102012978955009</v>
      </c>
      <c r="G347">
        <f t="shared" si="15"/>
        <v>1.4142785604223536E-3</v>
      </c>
      <c r="H347" s="22">
        <f t="shared" si="19"/>
        <v>3.5859024948810994E-3</v>
      </c>
    </row>
    <row r="348" spans="1:8" x14ac:dyDescent="0.25">
      <c r="A348">
        <v>3.3800000000000101</v>
      </c>
      <c r="B348" s="27">
        <f t="shared" si="17"/>
        <v>14.233180000000043</v>
      </c>
      <c r="C348">
        <f t="shared" si="18"/>
        <v>3.427639624472293E-3</v>
      </c>
      <c r="E348" s="52">
        <f t="shared" si="16"/>
        <v>0.17666592421437724</v>
      </c>
      <c r="G348">
        <f t="shared" ref="G348:G411" si="20">_xlfn.T.DIST.RT(A348,$K$2)</f>
        <v>1.3484719448028184E-3</v>
      </c>
      <c r="H348" s="22">
        <f t="shared" si="19"/>
        <v>3.427639624472293E-3</v>
      </c>
    </row>
    <row r="349" spans="1:8" x14ac:dyDescent="0.25">
      <c r="A349">
        <v>3.4000000000000101</v>
      </c>
      <c r="B349" s="27">
        <f t="shared" si="17"/>
        <v>14.317400000000044</v>
      </c>
      <c r="C349">
        <f t="shared" si="18"/>
        <v>3.2761226464424731E-3</v>
      </c>
      <c r="E349" s="52">
        <f t="shared" si="16"/>
        <v>0.17235924165430599</v>
      </c>
      <c r="G349">
        <f t="shared" si="20"/>
        <v>1.2856563135436919E-3</v>
      </c>
      <c r="H349" s="22">
        <f t="shared" si="19"/>
        <v>3.2761226464424731E-3</v>
      </c>
    </row>
    <row r="350" spans="1:8" x14ac:dyDescent="0.25">
      <c r="A350">
        <v>3.4200000000000101</v>
      </c>
      <c r="B350" s="27">
        <f t="shared" si="17"/>
        <v>14.401620000000044</v>
      </c>
      <c r="C350">
        <f t="shared" si="18"/>
        <v>3.1310805179486879E-3</v>
      </c>
      <c r="E350" s="52">
        <f t="shared" si="16"/>
        <v>0.16810216172910808</v>
      </c>
      <c r="G350">
        <f t="shared" si="20"/>
        <v>1.2257008908891976E-3</v>
      </c>
      <c r="H350" s="22">
        <f t="shared" si="19"/>
        <v>3.1310805179486879E-3</v>
      </c>
    </row>
    <row r="351" spans="1:8" x14ac:dyDescent="0.25">
      <c r="A351">
        <v>3.4400000000000102</v>
      </c>
      <c r="B351" s="27">
        <f t="shared" si="17"/>
        <v>14.485840000000044</v>
      </c>
      <c r="C351">
        <f t="shared" si="18"/>
        <v>2.9922520132058192E-3</v>
      </c>
      <c r="E351" s="52">
        <f t="shared" si="16"/>
        <v>0.16389663643558372</v>
      </c>
      <c r="G351">
        <f t="shared" si="20"/>
        <v>1.168480270826623E-3</v>
      </c>
      <c r="H351" s="22">
        <f t="shared" si="19"/>
        <v>2.9922520132058192E-3</v>
      </c>
    </row>
    <row r="352" spans="1:8" x14ac:dyDescent="0.25">
      <c r="A352">
        <v>3.4600000000000102</v>
      </c>
      <c r="B352" s="27">
        <f t="shared" si="17"/>
        <v>14.570060000000044</v>
      </c>
      <c r="C352">
        <f t="shared" si="18"/>
        <v>2.8593854358352029E-3</v>
      </c>
      <c r="E352" s="52">
        <f t="shared" si="16"/>
        <v>0.15974449107929753</v>
      </c>
      <c r="G352">
        <f t="shared" si="20"/>
        <v>1.1138742190341497E-3</v>
      </c>
      <c r="H352" s="22">
        <f t="shared" si="19"/>
        <v>2.8593854358352029E-3</v>
      </c>
    </row>
    <row r="353" spans="1:8" x14ac:dyDescent="0.25">
      <c r="A353">
        <v>3.4800000000000102</v>
      </c>
      <c r="B353" s="27">
        <f t="shared" si="17"/>
        <v>14.654280000000044</v>
      </c>
      <c r="C353">
        <f t="shared" si="18"/>
        <v>2.7322383352873895E-3</v>
      </c>
      <c r="E353" s="52">
        <f t="shared" si="16"/>
        <v>0.15564742545889926</v>
      </c>
      <c r="G353">
        <f t="shared" si="20"/>
        <v>1.0617674807193763E-3</v>
      </c>
      <c r="H353" s="22">
        <f t="shared" si="19"/>
        <v>2.7322383352873895E-3</v>
      </c>
    </row>
    <row r="354" spans="1:8" x14ac:dyDescent="0.25">
      <c r="A354">
        <v>3.5000000000000102</v>
      </c>
      <c r="B354" s="27">
        <f t="shared" si="17"/>
        <v>14.738500000000045</v>
      </c>
      <c r="C354">
        <f t="shared" si="18"/>
        <v>2.6105772275962871E-3</v>
      </c>
      <c r="E354" s="52">
        <f t="shared" si="16"/>
        <v>0.15160701528984166</v>
      </c>
      <c r="G354">
        <f t="shared" si="20"/>
        <v>1.0120495942637989E-3</v>
      </c>
      <c r="H354" s="22">
        <f t="shared" si="19"/>
        <v>2.6105772275962871E-3</v>
      </c>
    </row>
    <row r="355" spans="1:8" x14ac:dyDescent="0.25">
      <c r="A355">
        <v>3.5200000000000098</v>
      </c>
      <c r="B355" s="27">
        <f t="shared" si="17"/>
        <v>14.822720000000043</v>
      </c>
      <c r="C355">
        <f t="shared" si="18"/>
        <v>2.4941773206933323E-3</v>
      </c>
      <c r="E355" s="52">
        <f t="shared" si="16"/>
        <v>0.14762471385403808</v>
      </c>
      <c r="G355">
        <f t="shared" si="20"/>
        <v>9.64614710583095E-4</v>
      </c>
      <c r="H355" s="22">
        <f t="shared" si="19"/>
        <v>2.4941773206933323E-3</v>
      </c>
    </row>
    <row r="356" spans="1:8" x14ac:dyDescent="0.25">
      <c r="A356">
        <v>3.5400000000000098</v>
      </c>
      <c r="B356" s="27">
        <f t="shared" si="17"/>
        <v>14.906940000000043</v>
      </c>
      <c r="C356">
        <f t="shared" si="18"/>
        <v>2.3828222444834363E-3</v>
      </c>
      <c r="E356" s="52">
        <f t="shared" si="16"/>
        <v>0.14370185386180698</v>
      </c>
      <c r="G356">
        <f t="shared" si="20"/>
        <v>9.193614181084997E-4</v>
      </c>
      <c r="H356" s="22">
        <f t="shared" si="19"/>
        <v>2.3828222444834363E-3</v>
      </c>
    </row>
    <row r="357" spans="1:8" x14ac:dyDescent="0.25">
      <c r="A357">
        <v>3.5600000000000098</v>
      </c>
      <c r="B357" s="27">
        <f t="shared" si="17"/>
        <v>14.991160000000042</v>
      </c>
      <c r="C357">
        <f t="shared" si="18"/>
        <v>2.2763037858587807E-3</v>
      </c>
      <c r="E357" s="52">
        <f t="shared" si="16"/>
        <v>0.13983964951230846</v>
      </c>
      <c r="G357">
        <f t="shared" si="20"/>
        <v>8.7619257329029786E-4</v>
      </c>
      <c r="H357" s="22">
        <f t="shared" si="19"/>
        <v>2.2763037858587807E-3</v>
      </c>
    </row>
    <row r="358" spans="1:8" x14ac:dyDescent="0.25">
      <c r="A358">
        <v>3.5800000000000098</v>
      </c>
      <c r="B358" s="27">
        <f t="shared" si="17"/>
        <v>15.075380000000042</v>
      </c>
      <c r="C358">
        <f t="shared" si="18"/>
        <v>2.1744216288024226E-3</v>
      </c>
      <c r="E358" s="52">
        <f t="shared" si="16"/>
        <v>0.13603919873860865</v>
      </c>
      <c r="G358">
        <f t="shared" si="20"/>
        <v>8.350151365208628E-4</v>
      </c>
      <c r="H358" s="22">
        <f t="shared" si="19"/>
        <v>2.1744216288024226E-3</v>
      </c>
    </row>
    <row r="359" spans="1:8" x14ac:dyDescent="0.25">
      <c r="A359">
        <v>3.6000000000000099</v>
      </c>
      <c r="B359" s="27">
        <f t="shared" si="17"/>
        <v>15.159600000000042</v>
      </c>
      <c r="C359">
        <f t="shared" si="18"/>
        <v>2.0769830997114636E-3</v>
      </c>
      <c r="E359" s="52">
        <f t="shared" si="16"/>
        <v>0.13230148562348742</v>
      </c>
      <c r="G359">
        <f t="shared" si="20"/>
        <v>7.9574001337156489E-4</v>
      </c>
      <c r="H359" s="22">
        <f t="shared" si="19"/>
        <v>2.0769830997114636E-3</v>
      </c>
    </row>
    <row r="360" spans="1:8" x14ac:dyDescent="0.25">
      <c r="A360">
        <v>3.6200000000000099</v>
      </c>
      <c r="B360" s="27">
        <f t="shared" si="17"/>
        <v>15.243820000000042</v>
      </c>
      <c r="C360">
        <f t="shared" si="18"/>
        <v>1.9838029180478563E-3</v>
      </c>
      <c r="E360" s="52">
        <f t="shared" si="16"/>
        <v>0.12862738297214607</v>
      </c>
      <c r="G360">
        <f t="shared" si="20"/>
        <v>7.5828190103519532E-4</v>
      </c>
      <c r="H360" s="22">
        <f t="shared" si="19"/>
        <v>1.9838029180478563E-3</v>
      </c>
    </row>
    <row r="361" spans="1:8" x14ac:dyDescent="0.25">
      <c r="A361">
        <v>3.6400000000000099</v>
      </c>
      <c r="B361" s="27">
        <f t="shared" si="17"/>
        <v>15.328040000000042</v>
      </c>
      <c r="C361">
        <f t="shared" si="18"/>
        <v>1.8947029524055939E-3</v>
      </c>
      <c r="E361" s="52">
        <f t="shared" si="16"/>
        <v>0.125017655028065</v>
      </c>
      <c r="G361">
        <f t="shared" si="20"/>
        <v>7.2255913986332882E-4</v>
      </c>
      <c r="H361" s="22">
        <f t="shared" si="19"/>
        <v>1.8947029524055939E-3</v>
      </c>
    </row>
    <row r="362" spans="1:8" x14ac:dyDescent="0.25">
      <c r="A362">
        <v>3.6600000000000099</v>
      </c>
      <c r="B362" s="27">
        <f t="shared" si="17"/>
        <v>15.412260000000042</v>
      </c>
      <c r="C362">
        <f t="shared" si="18"/>
        <v>1.8095119820641051E-3</v>
      </c>
      <c r="E362" s="52">
        <f t="shared" si="16"/>
        <v>0.12147296031840289</v>
      </c>
      <c r="G362">
        <f t="shared" si="20"/>
        <v>6.8849356988627064E-4</v>
      </c>
      <c r="H362" s="22">
        <f t="shared" si="19"/>
        <v>1.8095119820641051E-3</v>
      </c>
    </row>
    <row r="363" spans="1:8" x14ac:dyDescent="0.25">
      <c r="A363">
        <v>3.6800000000000099</v>
      </c>
      <c r="B363" s="27">
        <f t="shared" si="17"/>
        <v>15.496480000000043</v>
      </c>
      <c r="C363">
        <f t="shared" si="18"/>
        <v>1.7280654640807085E-3</v>
      </c>
      <c r="E363" s="52">
        <f t="shared" si="16"/>
        <v>0.11799385461551856</v>
      </c>
      <c r="G363">
        <f t="shared" si="20"/>
        <v>6.5601039220174965E-4</v>
      </c>
      <c r="H363" s="22">
        <f t="shared" si="19"/>
        <v>1.7280654640807085E-3</v>
      </c>
    </row>
    <row r="364" spans="1:8" x14ac:dyDescent="0.25">
      <c r="A364">
        <v>3.7000000000000099</v>
      </c>
      <c r="B364" s="27">
        <f t="shared" si="17"/>
        <v>15.580700000000043</v>
      </c>
      <c r="C364">
        <f t="shared" si="18"/>
        <v>1.6502053059587458E-3</v>
      </c>
      <c r="E364" s="52">
        <f t="shared" si="16"/>
        <v>0.11458079400143106</v>
      </c>
      <c r="G364">
        <f t="shared" si="20"/>
        <v>6.250380351175243E-4</v>
      </c>
      <c r="H364" s="22">
        <f t="shared" si="19"/>
        <v>1.6502053059587458E-3</v>
      </c>
    </row>
    <row r="365" spans="1:8" x14ac:dyDescent="0.25">
      <c r="A365">
        <v>3.72000000000001</v>
      </c>
      <c r="B365" s="27">
        <f t="shared" si="17"/>
        <v>15.664920000000043</v>
      </c>
      <c r="C365">
        <f t="shared" si="18"/>
        <v>1.5757796439132142E-3</v>
      </c>
      <c r="E365" s="52">
        <f t="shared" ref="E365:E428" si="21">_xlfn.T.DIST(A259,$K$2-2,FALSE)</f>
        <v>0.11123413802230511</v>
      </c>
      <c r="G365">
        <f t="shared" si="20"/>
        <v>5.9550802493228965E-4</v>
      </c>
      <c r="H365" s="22">
        <f t="shared" si="19"/>
        <v>1.5757796439132142E-3</v>
      </c>
    </row>
    <row r="366" spans="1:8" x14ac:dyDescent="0.25">
      <c r="A366">
        <v>3.74000000000001</v>
      </c>
      <c r="B366" s="27">
        <f t="shared" si="17"/>
        <v>15.749140000000043</v>
      </c>
      <c r="C366">
        <f t="shared" si="18"/>
        <v>1.5046426267417816E-3</v>
      </c>
      <c r="E366" s="52">
        <f t="shared" si="21"/>
        <v>0.10795415292036063</v>
      </c>
      <c r="G366">
        <f t="shared" si="20"/>
        <v>5.6735486123886186E-4</v>
      </c>
      <c r="H366" s="22">
        <f t="shared" si="19"/>
        <v>1.5046426267417816E-3</v>
      </c>
    </row>
    <row r="367" spans="1:8" x14ac:dyDescent="0.25">
      <c r="A367">
        <v>3.76000000000001</v>
      </c>
      <c r="B367" s="27">
        <f t="shared" si="17"/>
        <v>15.833360000000043</v>
      </c>
      <c r="C367">
        <f t="shared" si="18"/>
        <v>1.4366542052965251E-3</v>
      </c>
      <c r="E367" s="52">
        <f t="shared" si="21"/>
        <v>0.10474101493094871</v>
      </c>
      <c r="G367">
        <f t="shared" si="20"/>
        <v>5.4051589663347709E-4</v>
      </c>
      <c r="H367" s="22">
        <f t="shared" si="19"/>
        <v>1.4366542052965251E-3</v>
      </c>
    </row>
    <row r="368" spans="1:8" x14ac:dyDescent="0.25">
      <c r="A368">
        <v>3.78000000000001</v>
      </c>
      <c r="B368" s="27">
        <f t="shared" si="17"/>
        <v>15.917580000000044</v>
      </c>
      <c r="C368">
        <f t="shared" si="18"/>
        <v>1.3716799275397601E-3</v>
      </c>
      <c r="E368" s="52">
        <f t="shared" si="21"/>
        <v>0.10159481363291027</v>
      </c>
      <c r="G368">
        <f t="shared" si="20"/>
        <v>5.1493122071521232E-4</v>
      </c>
      <c r="H368" s="22">
        <f t="shared" si="19"/>
        <v>1.3716799275397601E-3</v>
      </c>
    </row>
    <row r="369" spans="1:8" x14ac:dyDescent="0.25">
      <c r="A369">
        <v>3.80000000000001</v>
      </c>
      <c r="B369" s="27">
        <f t="shared" si="17"/>
        <v>16.001800000000042</v>
      </c>
      <c r="C369">
        <f t="shared" si="18"/>
        <v>1.3095907391567465E-3</v>
      </c>
      <c r="E369" s="52">
        <f t="shared" si="21"/>
        <v>9.8515555340735209E-2</v>
      </c>
      <c r="G369">
        <f t="shared" si="20"/>
        <v>4.9054354825981761E-4</v>
      </c>
      <c r="H369" s="22">
        <f t="shared" si="19"/>
        <v>1.3095907391567465E-3</v>
      </c>
    </row>
    <row r="370" spans="1:8" x14ac:dyDescent="0.25">
      <c r="A370">
        <v>3.8200000000000101</v>
      </c>
      <c r="B370" s="27">
        <f t="shared" si="17"/>
        <v>16.086020000000044</v>
      </c>
      <c r="C370">
        <f t="shared" si="18"/>
        <v>1.2502627896880713E-3</v>
      </c>
      <c r="E370" s="52">
        <f t="shared" si="21"/>
        <v>9.5503166527465391E-2</v>
      </c>
      <c r="G370">
        <f t="shared" si="20"/>
        <v>4.6729811145295792E-4</v>
      </c>
      <c r="H370" s="22">
        <f t="shared" si="19"/>
        <v>1.2502627896880713E-3</v>
      </c>
    </row>
    <row r="371" spans="1:8" x14ac:dyDescent="0.25">
      <c r="A371">
        <v>3.8400000000000101</v>
      </c>
      <c r="B371" s="27">
        <f t="shared" si="17"/>
        <v>16.170240000000042</v>
      </c>
      <c r="C371">
        <f t="shared" si="18"/>
        <v>1.1935772441355075E-3</v>
      </c>
      <c r="E371" s="52">
        <f t="shared" si="21"/>
        <v>9.2557497267728231E-2</v>
      </c>
      <c r="G371">
        <f t="shared" si="20"/>
        <v>4.451425560685716E-4</v>
      </c>
      <c r="H371" s="22">
        <f t="shared" si="19"/>
        <v>1.1935772441355075E-3</v>
      </c>
    </row>
    <row r="372" spans="1:8" x14ac:dyDescent="0.25">
      <c r="A372">
        <v>3.8600000000000101</v>
      </c>
      <c r="B372" s="27">
        <f t="shared" si="17"/>
        <v>16.254460000000044</v>
      </c>
      <c r="C372">
        <f t="shared" si="18"/>
        <v>1.1394200999870505E-3</v>
      </c>
      <c r="E372" s="52">
        <f t="shared" si="21"/>
        <v>8.9678324690753375E-2</v>
      </c>
      <c r="G372">
        <f t="shared" si="20"/>
        <v>4.2402684147910578E-4</v>
      </c>
      <c r="H372" s="22">
        <f t="shared" si="19"/>
        <v>1.1394200999870505E-3</v>
      </c>
    </row>
    <row r="373" spans="1:8" x14ac:dyDescent="0.25">
      <c r="A373">
        <v>3.8800000000000101</v>
      </c>
      <c r="B373" s="27">
        <f t="shared" si="17"/>
        <v>16.338680000000043</v>
      </c>
      <c r="C373">
        <f t="shared" si="18"/>
        <v>1.08768200959933E-3</v>
      </c>
      <c r="E373" s="52">
        <f t="shared" si="21"/>
        <v>8.6865356433700094E-2</v>
      </c>
      <c r="G373">
        <f t="shared" si="20"/>
        <v>4.0390314438549434E-4</v>
      </c>
      <c r="H373" s="22">
        <f t="shared" si="19"/>
        <v>1.08768200959933E-3</v>
      </c>
    </row>
    <row r="374" spans="1:8" x14ac:dyDescent="0.25">
      <c r="A374">
        <v>3.9000000000000101</v>
      </c>
      <c r="B374" s="27">
        <f t="shared" si="17"/>
        <v>16.422900000000045</v>
      </c>
      <c r="C374">
        <f t="shared" si="18"/>
        <v>1.0382581078689772E-3</v>
      </c>
      <c r="E374" s="52">
        <f t="shared" si="21"/>
        <v>8.4118234086112659E-2</v>
      </c>
      <c r="G374">
        <f t="shared" si="20"/>
        <v>3.8472576615613017E-4</v>
      </c>
      <c r="H374" s="22">
        <f t="shared" si="19"/>
        <v>1.0382581078689772E-3</v>
      </c>
    </row>
    <row r="375" spans="1:8" x14ac:dyDescent="0.25">
      <c r="A375">
        <v>3.9200000000000101</v>
      </c>
      <c r="B375" s="27">
        <f t="shared" si="17"/>
        <v>16.507120000000043</v>
      </c>
      <c r="C375">
        <f t="shared" si="18"/>
        <v>9.9104784511853884E-4</v>
      </c>
      <c r="E375" s="52">
        <f t="shared" si="21"/>
        <v>8.1436536616818281E-2</v>
      </c>
      <c r="G375">
        <f t="shared" si="20"/>
        <v>3.6645104366543493E-4</v>
      </c>
      <c r="H375" s="22">
        <f t="shared" si="19"/>
        <v>9.9104784511853884E-4</v>
      </c>
    </row>
    <row r="376" spans="1:8" x14ac:dyDescent="0.25">
      <c r="A376">
        <v>3.9400000000000102</v>
      </c>
      <c r="B376" s="27">
        <f t="shared" si="17"/>
        <v>16.591340000000045</v>
      </c>
      <c r="C376">
        <f t="shared" si="18"/>
        <v>9.4595482511720865E-4</v>
      </c>
      <c r="E376" s="52">
        <f t="shared" si="21"/>
        <v>7.8819783775085361E-2</v>
      </c>
      <c r="G376">
        <f t="shared" si="20"/>
        <v>3.4903726352430634E-4</v>
      </c>
      <c r="H376" s="22">
        <f t="shared" si="19"/>
        <v>9.4595482511720865E-4</v>
      </c>
    </row>
    <row r="377" spans="1:8" x14ac:dyDescent="0.25">
      <c r="A377">
        <v>3.9600000000000102</v>
      </c>
      <c r="B377" s="27">
        <f t="shared" si="17"/>
        <v>16.675560000000043</v>
      </c>
      <c r="C377">
        <f t="shared" si="18"/>
        <v>9.0288664815193402E-4</v>
      </c>
      <c r="E377" s="52">
        <f t="shared" si="21"/>
        <v>7.6267439458367253E-2</v>
      </c>
      <c r="G377">
        <f t="shared" si="20"/>
        <v>3.324445795963395E-4</v>
      </c>
      <c r="H377" s="22">
        <f t="shared" si="19"/>
        <v>9.0288664815193402E-4</v>
      </c>
    </row>
    <row r="378" spans="1:8" x14ac:dyDescent="0.25">
      <c r="A378">
        <v>3.9800000000000102</v>
      </c>
      <c r="B378" s="27">
        <f t="shared" si="17"/>
        <v>16.759780000000045</v>
      </c>
      <c r="C378">
        <f t="shared" si="18"/>
        <v>8.6175475906031542E-4</v>
      </c>
      <c r="E378" s="52">
        <f t="shared" si="21"/>
        <v>7.3778915039463558E-2</v>
      </c>
      <c r="G378">
        <f t="shared" si="20"/>
        <v>3.1663493369552833E-4</v>
      </c>
      <c r="H378" s="22">
        <f t="shared" si="19"/>
        <v>8.6175475906031542E-4</v>
      </c>
    </row>
    <row r="379" spans="1:8" x14ac:dyDescent="0.25">
      <c r="A379">
        <v>4.0000000000000098</v>
      </c>
      <c r="B379" s="27">
        <f t="shared" si="17"/>
        <v>16.844000000000044</v>
      </c>
      <c r="C379">
        <f t="shared" si="18"/>
        <v>8.2247430013312041E-4</v>
      </c>
      <c r="E379" s="52">
        <f t="shared" si="21"/>
        <v>7.1353572646438213E-2</v>
      </c>
      <c r="G379">
        <f t="shared" si="20"/>
        <v>3.0157197936301922E-4</v>
      </c>
      <c r="H379" s="22">
        <f t="shared" si="19"/>
        <v>8.2247430013312041E-4</v>
      </c>
    </row>
    <row r="380" spans="1:8" x14ac:dyDescent="0.25">
      <c r="A380">
        <v>4.0200000000000102</v>
      </c>
      <c r="B380" s="27">
        <f t="shared" si="17"/>
        <v>16.928220000000046</v>
      </c>
      <c r="C380">
        <f t="shared" si="18"/>
        <v>7.8496396879120661E-4</v>
      </c>
      <c r="E380" s="52">
        <f t="shared" si="21"/>
        <v>6.8990728389136849E-2</v>
      </c>
      <c r="G380">
        <f t="shared" si="20"/>
        <v>2.872210086224336E-4</v>
      </c>
      <c r="H380" s="22">
        <f t="shared" si="19"/>
        <v>7.8496396879120661E-4</v>
      </c>
    </row>
    <row r="381" spans="1:8" x14ac:dyDescent="0.25">
      <c r="A381">
        <v>4.0400000000000098</v>
      </c>
      <c r="B381" s="27">
        <f t="shared" si="17"/>
        <v>17.012440000000044</v>
      </c>
      <c r="C381">
        <f t="shared" si="18"/>
        <v>7.4914587993893367E-4</v>
      </c>
      <c r="E381" s="52">
        <f t="shared" si="21"/>
        <v>6.6689655526642688E-2</v>
      </c>
      <c r="G381">
        <f t="shared" si="20"/>
        <v>2.7354888161526948E-4</v>
      </c>
      <c r="H381" s="22">
        <f t="shared" si="19"/>
        <v>7.4914587993893367E-4</v>
      </c>
    </row>
    <row r="382" spans="1:8" x14ac:dyDescent="0.25">
      <c r="A382">
        <v>4.0600000000000103</v>
      </c>
      <c r="B382" s="27">
        <f t="shared" si="17"/>
        <v>17.096660000000046</v>
      </c>
      <c r="C382">
        <f t="shared" si="18"/>
        <v>7.1494543289407294E-4</v>
      </c>
      <c r="E382" s="52">
        <f t="shared" si="21"/>
        <v>6.444958757050237E-2</v>
      </c>
      <c r="G382">
        <f t="shared" si="20"/>
        <v>2.6052395901996942E-4</v>
      </c>
      <c r="H382" s="22">
        <f t="shared" si="19"/>
        <v>7.1494543289407294E-4</v>
      </c>
    </row>
    <row r="383" spans="1:8" x14ac:dyDescent="0.25">
      <c r="A383">
        <v>4.0800000000000098</v>
      </c>
      <c r="B383" s="27">
        <f t="shared" si="17"/>
        <v>17.180880000000041</v>
      </c>
      <c r="C383">
        <f t="shared" si="18"/>
        <v>6.8229118279239669E-4</v>
      </c>
      <c r="E383" s="52">
        <f t="shared" si="21"/>
        <v>6.2269721319032585E-2</v>
      </c>
      <c r="G383">
        <f t="shared" si="20"/>
        <v>2.4811603716033893E-4</v>
      </c>
      <c r="H383" s="22">
        <f t="shared" si="19"/>
        <v>6.8229118279239669E-4</v>
      </c>
    </row>
    <row r="384" spans="1:8" x14ac:dyDescent="0.25">
      <c r="A384">
        <v>4.1000000000000103</v>
      </c>
      <c r="B384" s="27">
        <f t="shared" si="17"/>
        <v>17.265100000000043</v>
      </c>
      <c r="C384">
        <f t="shared" si="18"/>
        <v>6.5111471636378291E-4</v>
      </c>
      <c r="E384" s="52">
        <f t="shared" si="21"/>
        <v>6.0149219818491431E-2</v>
      </c>
      <c r="G384">
        <f t="shared" si="20"/>
        <v>2.3629628571112161E-4</v>
      </c>
      <c r="H384" s="22">
        <f t="shared" si="19"/>
        <v>6.5111471636378291E-4</v>
      </c>
    </row>
    <row r="385" spans="1:8" x14ac:dyDescent="0.25">
      <c r="A385">
        <v>4.1200000000000099</v>
      </c>
      <c r="B385" s="27">
        <f t="shared" si="17"/>
        <v>17.349320000000041</v>
      </c>
      <c r="C385">
        <f t="shared" si="18"/>
        <v>6.213505319756634E-4</v>
      </c>
      <c r="E385" s="52">
        <f t="shared" si="21"/>
        <v>5.808721524735698E-2</v>
      </c>
      <c r="G385">
        <f t="shared" si="20"/>
        <v>2.2503718791074172E-4</v>
      </c>
      <c r="H385" s="22">
        <f t="shared" si="19"/>
        <v>6.213505319756634E-4</v>
      </c>
    </row>
    <row r="386" spans="1:8" x14ac:dyDescent="0.25">
      <c r="A386">
        <v>4.1400000000000103</v>
      </c>
      <c r="B386" s="27">
        <f t="shared" ref="B386:B449" si="22">A386*$J$2+L$2</f>
        <v>17.433540000000043</v>
      </c>
      <c r="C386">
        <f t="shared" ref="C386:C449" si="23">_xlfn.T.DIST(A386,$K$2-2,FALSE)</f>
        <v>5.929359238388682E-4</v>
      </c>
      <c r="E386" s="52">
        <f t="shared" si="21"/>
        <v>5.6082811720401041E-2</v>
      </c>
      <c r="G386">
        <f t="shared" si="20"/>
        <v>2.1431248319337312E-4</v>
      </c>
      <c r="H386" s="22">
        <f t="shared" si="19"/>
        <v>5.929359238388682E-4</v>
      </c>
    </row>
    <row r="387" spans="1:8" x14ac:dyDescent="0.25">
      <c r="A387">
        <v>4.1600000000000099</v>
      </c>
      <c r="B387" s="27">
        <f t="shared" si="22"/>
        <v>17.517760000000042</v>
      </c>
      <c r="C387">
        <f t="shared" si="23"/>
        <v>5.6581087027064302E-4</v>
      </c>
      <c r="E387" s="52">
        <f t="shared" si="21"/>
        <v>5.4135088009680164E-2</v>
      </c>
      <c r="G387">
        <f t="shared" si="20"/>
        <v>2.0409711215473093E-4</v>
      </c>
      <c r="H387" s="22">
        <f t="shared" si="19"/>
        <v>5.6581087027064302E-4</v>
      </c>
    </row>
    <row r="388" spans="1:8" x14ac:dyDescent="0.25">
      <c r="A388">
        <v>4.1800000000000104</v>
      </c>
      <c r="B388" s="27">
        <f t="shared" si="22"/>
        <v>17.601980000000044</v>
      </c>
      <c r="C388">
        <f t="shared" si="23"/>
        <v>5.3991792590937435E-4</v>
      </c>
      <c r="E388" s="52">
        <f t="shared" si="21"/>
        <v>5.2243100179980406E-2</v>
      </c>
      <c r="G388">
        <f t="shared" si="20"/>
        <v>1.9436716376814846E-4</v>
      </c>
      <c r="H388" s="22">
        <f t="shared" si="19"/>
        <v>5.3991792590937435E-4</v>
      </c>
    </row>
    <row r="389" spans="1:8" x14ac:dyDescent="0.25">
      <c r="A389">
        <v>4.2000000000000099</v>
      </c>
      <c r="B389" s="27">
        <f t="shared" si="22"/>
        <v>17.686200000000042</v>
      </c>
      <c r="C389">
        <f t="shared" si="23"/>
        <v>5.1520211777580471E-4</v>
      </c>
      <c r="E389" s="52">
        <f t="shared" si="21"/>
        <v>5.0405884136655976E-2</v>
      </c>
      <c r="G389">
        <f t="shared" si="20"/>
        <v>1.850998247697631E-4</v>
      </c>
      <c r="H389" s="22">
        <f t="shared" si="19"/>
        <v>5.1520211777580471E-4</v>
      </c>
    </row>
    <row r="390" spans="1:8" x14ac:dyDescent="0.25">
      <c r="A390">
        <v>4.2200000000000104</v>
      </c>
      <c r="B390" s="27">
        <f t="shared" si="22"/>
        <v>17.770420000000044</v>
      </c>
      <c r="C390">
        <f t="shared" si="23"/>
        <v>4.9161084507578167E-4</v>
      </c>
      <c r="E390" s="52">
        <f t="shared" si="21"/>
        <v>4.8622458084184639E-2</v>
      </c>
      <c r="G390">
        <f t="shared" si="20"/>
        <v>1.7627333113379024E-4</v>
      </c>
      <c r="H390" s="22">
        <f t="shared" si="19"/>
        <v>4.9161084507578167E-4</v>
      </c>
    </row>
    <row r="391" spans="1:8" x14ac:dyDescent="0.25">
      <c r="A391">
        <v>4.24</v>
      </c>
      <c r="B391" s="27">
        <f t="shared" si="22"/>
        <v>17.854640000000003</v>
      </c>
      <c r="C391">
        <f t="shared" si="23"/>
        <v>4.6909378264031222E-4</v>
      </c>
      <c r="E391" s="52">
        <f t="shared" si="21"/>
        <v>4.6891824894130227E-2</v>
      </c>
      <c r="G391">
        <f t="shared" si="20"/>
        <v>1.6786692156110197E-4</v>
      </c>
      <c r="H391" s="22">
        <f t="shared" si="19"/>
        <v>4.6909378264031222E-4</v>
      </c>
    </row>
    <row r="392" spans="1:8" x14ac:dyDescent="0.25">
      <c r="A392">
        <v>4.25999999999999</v>
      </c>
      <c r="B392" s="27">
        <f t="shared" si="22"/>
        <v>17.938859999999959</v>
      </c>
      <c r="C392">
        <f t="shared" si="23"/>
        <v>4.4760278789924564E-4</v>
      </c>
      <c r="E392" s="52">
        <f t="shared" si="21"/>
        <v>4.5212974381553889E-2</v>
      </c>
      <c r="G392">
        <f t="shared" si="20"/>
        <v>1.5986079290646811E-4</v>
      </c>
      <c r="H392" s="22">
        <f t="shared" si="19"/>
        <v>4.4760278789924564E-4</v>
      </c>
    </row>
    <row r="393" spans="1:8" x14ac:dyDescent="0.25">
      <c r="A393">
        <v>4.2799999999999798</v>
      </c>
      <c r="B393" s="27">
        <f t="shared" si="22"/>
        <v>18.023079999999915</v>
      </c>
      <c r="C393">
        <f t="shared" si="23"/>
        <v>4.2709181128617815E-4</v>
      </c>
      <c r="E393" s="52">
        <f t="shared" si="21"/>
        <v>4.358488548924476E-2</v>
      </c>
      <c r="G393">
        <f t="shared" si="20"/>
        <v>1.5223605747205065E-4</v>
      </c>
      <c r="H393" s="22">
        <f t="shared" ref="H393:H429" si="24">C393</f>
        <v>4.2709181128617815E-4</v>
      </c>
    </row>
    <row r="394" spans="1:8" x14ac:dyDescent="0.25">
      <c r="A394">
        <v>4.2999999999999696</v>
      </c>
      <c r="B394" s="27">
        <f t="shared" si="22"/>
        <v>18.107299999999874</v>
      </c>
      <c r="C394">
        <f t="shared" si="23"/>
        <v>4.0751680997295548E-4</v>
      </c>
      <c r="E394" s="52">
        <f t="shared" si="21"/>
        <v>4.2006528379456336E-2</v>
      </c>
      <c r="G394">
        <f t="shared" si="20"/>
        <v>1.4497470209680758E-4</v>
      </c>
      <c r="H394" s="22">
        <f t="shared" si="24"/>
        <v>4.0751680997295548E-4</v>
      </c>
    </row>
    <row r="395" spans="1:8" x14ac:dyDescent="0.25">
      <c r="A395">
        <v>4.3199999999999603</v>
      </c>
      <c r="B395" s="27">
        <f t="shared" si="22"/>
        <v>18.191519999999834</v>
      </c>
      <c r="C395">
        <f t="shared" si="23"/>
        <v>3.8883566483362411E-4</v>
      </c>
      <c r="E395" s="52">
        <f t="shared" si="21"/>
        <v>4.0476866433134216E-2</v>
      </c>
      <c r="G395">
        <f t="shared" si="20"/>
        <v>1.3805954897363334E-4</v>
      </c>
      <c r="H395" s="22">
        <f t="shared" si="24"/>
        <v>3.8883566483362411E-4</v>
      </c>
    </row>
    <row r="396" spans="1:8" x14ac:dyDescent="0.25">
      <c r="A396">
        <v>4.3399999999999501</v>
      </c>
      <c r="B396" s="27">
        <f t="shared" si="22"/>
        <v>18.275739999999793</v>
      </c>
      <c r="C396">
        <f t="shared" si="23"/>
        <v>3.7100810053897773E-4</v>
      </c>
      <c r="E396" s="52">
        <f t="shared" si="21"/>
        <v>3.8994858156877837E-2</v>
      </c>
      <c r="G396">
        <f t="shared" si="20"/>
        <v>1.3147421812815613E-4</v>
      </c>
      <c r="H396" s="22">
        <f t="shared" si="24"/>
        <v>3.7100810053897773E-4</v>
      </c>
    </row>
    <row r="397" spans="1:8" x14ac:dyDescent="0.25">
      <c r="A397">
        <v>4.3599999999999399</v>
      </c>
      <c r="B397" s="27">
        <f t="shared" si="22"/>
        <v>18.359959999999749</v>
      </c>
      <c r="C397">
        <f t="shared" si="23"/>
        <v>3.5399560868433873E-4</v>
      </c>
      <c r="E397" s="52">
        <f t="shared" si="21"/>
        <v>3.7559458998179272E-2</v>
      </c>
      <c r="G397">
        <f t="shared" si="20"/>
        <v>1.252030914951513E-4</v>
      </c>
      <c r="H397" s="22">
        <f t="shared" si="24"/>
        <v>3.5399560868433873E-4</v>
      </c>
    </row>
    <row r="398" spans="1:8" x14ac:dyDescent="0.25">
      <c r="A398">
        <v>4.3799999999999297</v>
      </c>
      <c r="B398" s="27">
        <f t="shared" si="22"/>
        <v>18.444179999999704</v>
      </c>
      <c r="C398">
        <f t="shared" si="23"/>
        <v>3.3776137385484011E-4</v>
      </c>
      <c r="E398" s="52">
        <f t="shared" si="21"/>
        <v>3.6169623069669997E-2</v>
      </c>
      <c r="G398">
        <f t="shared" si="20"/>
        <v>1.1923127853058363E-4</v>
      </c>
      <c r="H398" s="22">
        <f t="shared" si="24"/>
        <v>3.3776137385484011E-4</v>
      </c>
    </row>
    <row r="399" spans="1:8" x14ac:dyDescent="0.25">
      <c r="A399">
        <v>4.3999999999999204</v>
      </c>
      <c r="B399" s="27">
        <f t="shared" si="22"/>
        <v>18.528399999999667</v>
      </c>
      <c r="C399">
        <f t="shared" si="23"/>
        <v>3.2227020253411837E-4</v>
      </c>
      <c r="E399" s="52">
        <f t="shared" si="21"/>
        <v>3.4824304783376364E-2</v>
      </c>
      <c r="G399">
        <f t="shared" si="20"/>
        <v>1.1354458329928215E-4</v>
      </c>
      <c r="H399" s="22">
        <f t="shared" si="24"/>
        <v>3.2227020253411837E-4</v>
      </c>
    </row>
    <row r="400" spans="1:8" x14ac:dyDescent="0.25">
      <c r="A400">
        <v>4.4199999999999102</v>
      </c>
      <c r="B400" s="27">
        <f t="shared" si="22"/>
        <v>18.612619999999623</v>
      </c>
      <c r="C400">
        <f t="shared" si="23"/>
        <v>3.074884547640911E-4</v>
      </c>
      <c r="E400" s="52">
        <f t="shared" si="21"/>
        <v>3.3522460396149908E-2</v>
      </c>
      <c r="G400">
        <f t="shared" si="20"/>
        <v>1.0812947298020846E-4</v>
      </c>
      <c r="H400" s="22">
        <f t="shared" si="24"/>
        <v>3.074884547640911E-4</v>
      </c>
    </row>
    <row r="401" spans="1:8" x14ac:dyDescent="0.25">
      <c r="A401">
        <v>4.4399999999999</v>
      </c>
      <c r="B401" s="27">
        <f t="shared" si="22"/>
        <v>18.696839999999579</v>
      </c>
      <c r="C401">
        <f t="shared" si="23"/>
        <v>2.9338397846534058E-4</v>
      </c>
      <c r="E401" s="52">
        <f t="shared" si="21"/>
        <v>3.226304946767105E-2</v>
      </c>
      <c r="G401">
        <f t="shared" si="20"/>
        <v>1.0297304773320531E-4</v>
      </c>
      <c r="H401" s="22">
        <f t="shared" si="24"/>
        <v>2.9338397846534058E-4</v>
      </c>
    </row>
    <row r="402" spans="1:8" x14ac:dyDescent="0.25">
      <c r="A402">
        <v>4.4599999999998898</v>
      </c>
      <c r="B402" s="27">
        <f t="shared" si="22"/>
        <v>18.781059999999538</v>
      </c>
      <c r="C402">
        <f t="shared" si="23"/>
        <v>2.7992604632944842E-4</v>
      </c>
      <c r="E402" s="52">
        <f t="shared" si="21"/>
        <v>3.1045036232546327E-2</v>
      </c>
      <c r="G402">
        <f t="shared" si="20"/>
        <v>9.8063011873004085E-5</v>
      </c>
      <c r="H402" s="22">
        <f t="shared" si="24"/>
        <v>2.7992604632944842E-4</v>
      </c>
    </row>
    <row r="403" spans="1:8" x14ac:dyDescent="0.25">
      <c r="A403">
        <v>4.4799999999998796</v>
      </c>
      <c r="B403" s="27">
        <f t="shared" si="22"/>
        <v>18.865279999999494</v>
      </c>
      <c r="C403">
        <f t="shared" si="23"/>
        <v>2.6708529519659495E-4</v>
      </c>
      <c r="E403" s="52">
        <f t="shared" si="21"/>
        <v>2.9867390888217625E-2</v>
      </c>
      <c r="G403">
        <f t="shared" si="20"/>
        <v>9.3387646298102322E-5</v>
      </c>
      <c r="H403" s="22">
        <f t="shared" si="24"/>
        <v>2.6708529519659495E-4</v>
      </c>
    </row>
    <row r="404" spans="1:8" x14ac:dyDescent="0.25">
      <c r="A404">
        <v>4.4999999999998703</v>
      </c>
      <c r="B404" s="27">
        <f t="shared" si="22"/>
        <v>18.949499999999457</v>
      </c>
      <c r="C404">
        <f t="shared" si="23"/>
        <v>2.5483366783366379E-4</v>
      </c>
      <c r="E404" s="52">
        <f t="shared" si="21"/>
        <v>2.8729090800504262E-2</v>
      </c>
      <c r="G404">
        <f t="shared" si="20"/>
        <v>8.8935782123937163E-5</v>
      </c>
      <c r="H404" s="22">
        <f t="shared" si="24"/>
        <v>2.5483366783366379E-4</v>
      </c>
    </row>
    <row r="405" spans="1:8" x14ac:dyDescent="0.25">
      <c r="A405">
        <v>4.5199999999998601</v>
      </c>
      <c r="B405" s="27">
        <f t="shared" si="22"/>
        <v>19.033719999999413</v>
      </c>
      <c r="C405">
        <f t="shared" si="23"/>
        <v>2.4314435703008303E-4</v>
      </c>
      <c r="E405" s="52">
        <f t="shared" si="21"/>
        <v>2.7629121628762382E-2</v>
      </c>
      <c r="G405">
        <f t="shared" si="20"/>
        <v>8.4696775471535392E-5</v>
      </c>
      <c r="H405" s="22">
        <f t="shared" si="24"/>
        <v>2.4314435703008303E-4</v>
      </c>
    </row>
    <row r="406" spans="1:8" x14ac:dyDescent="0.25">
      <c r="A406">
        <v>4.5399999999998499</v>
      </c>
      <c r="B406" s="27">
        <f t="shared" si="22"/>
        <v>19.117939999999368</v>
      </c>
      <c r="C406">
        <f t="shared" si="23"/>
        <v>2.319917519306425E-4</v>
      </c>
      <c r="E406" s="52">
        <f t="shared" si="21"/>
        <v>2.6566478372710742E-2</v>
      </c>
      <c r="G406">
        <f t="shared" si="20"/>
        <v>8.0660483364541511E-5</v>
      </c>
      <c r="H406" s="22">
        <f t="shared" si="24"/>
        <v>2.319917519306425E-4</v>
      </c>
    </row>
    <row r="407" spans="1:8" x14ac:dyDescent="0.25">
      <c r="A407">
        <v>4.5599999999998397</v>
      </c>
      <c r="B407" s="27">
        <f t="shared" si="22"/>
        <v>19.202159999999328</v>
      </c>
      <c r="C407">
        <f t="shared" si="23"/>
        <v>2.2135138652655618E-4</v>
      </c>
      <c r="E407" s="52">
        <f t="shared" si="21"/>
        <v>2.5540166343104718E-2</v>
      </c>
      <c r="G407">
        <f t="shared" si="20"/>
        <v>7.6817240689211082E-5</v>
      </c>
      <c r="H407" s="22">
        <f t="shared" si="24"/>
        <v>2.2135138652655618E-4</v>
      </c>
    </row>
    <row r="408" spans="1:8" x14ac:dyDescent="0.25">
      <c r="A408">
        <v>4.5799999999998304</v>
      </c>
      <c r="B408" s="27">
        <f t="shared" si="22"/>
        <v>19.286379999999287</v>
      </c>
      <c r="C408">
        <f t="shared" si="23"/>
        <v>2.1119989022803796E-4</v>
      </c>
      <c r="E408" s="52">
        <f t="shared" si="21"/>
        <v>2.4549202058490309E-2</v>
      </c>
      <c r="G408">
        <f t="shared" si="20"/>
        <v>7.31578381735718E-5</v>
      </c>
      <c r="H408" s="22">
        <f t="shared" si="24"/>
        <v>2.1119989022803796E-4</v>
      </c>
    </row>
    <row r="409" spans="1:8" x14ac:dyDescent="0.25">
      <c r="A409">
        <v>4.5999999999998202</v>
      </c>
      <c r="B409" s="27">
        <f t="shared" si="22"/>
        <v>19.370599999999243</v>
      </c>
      <c r="C409">
        <f t="shared" si="23"/>
        <v>2.0151494044373157E-4</v>
      </c>
      <c r="E409" s="52">
        <f t="shared" si="21"/>
        <v>2.359261407037181E-2</v>
      </c>
      <c r="G409">
        <f t="shared" si="20"/>
        <v>6.9673501343570278E-5</v>
      </c>
      <c r="H409" s="22">
        <f t="shared" si="24"/>
        <v>2.0151494044373157E-4</v>
      </c>
    </row>
    <row r="410" spans="1:8" x14ac:dyDescent="0.25">
      <c r="A410">
        <v>4.61999999999981</v>
      </c>
      <c r="B410" s="27">
        <f t="shared" si="22"/>
        <v>19.454819999999202</v>
      </c>
      <c r="C410">
        <f t="shared" si="23"/>
        <v>1.9227521709432231E-4</v>
      </c>
      <c r="E410" s="52">
        <f t="shared" si="21"/>
        <v>2.2669443719144412E-2</v>
      </c>
      <c r="G410">
        <f t="shared" si="20"/>
        <v>6.6355870415543472E-5</v>
      </c>
      <c r="H410" s="22">
        <f t="shared" si="24"/>
        <v>1.9227521709432231E-4</v>
      </c>
    </row>
    <row r="411" spans="1:8" x14ac:dyDescent="0.25">
      <c r="A411">
        <v>4.6399999999997998</v>
      </c>
      <c r="B411" s="27">
        <f t="shared" si="22"/>
        <v>19.539039999999158</v>
      </c>
      <c r="C411">
        <f t="shared" si="23"/>
        <v>1.8346035898971161E-4</v>
      </c>
      <c r="E411" s="52">
        <f t="shared" si="21"/>
        <v>2.1778745823221417E-2</v>
      </c>
      <c r="G411">
        <f t="shared" si="20"/>
        <v>6.3196981085884688E-5</v>
      </c>
      <c r="H411" s="22">
        <f t="shared" si="24"/>
        <v>1.8346035898971161E-4</v>
      </c>
    </row>
    <row r="412" spans="1:8" x14ac:dyDescent="0.25">
      <c r="A412">
        <v>4.6599999999997896</v>
      </c>
      <c r="B412" s="27">
        <f t="shared" si="22"/>
        <v>19.623259999999117</v>
      </c>
      <c r="C412">
        <f t="shared" si="23"/>
        <v>1.7505092200112145E-4</v>
      </c>
      <c r="E412" s="52">
        <f t="shared" si="21"/>
        <v>2.0919589303789812E-2</v>
      </c>
      <c r="G412">
        <f t="shared" ref="G412:G429" si="25">_xlfn.T.DIST.RT(A412,$K$2)</f>
        <v>6.0189246180215803E-5</v>
      </c>
      <c r="H412" s="22">
        <f t="shared" si="24"/>
        <v>1.7505092200112145E-4</v>
      </c>
    </row>
    <row r="413" spans="1:8" x14ac:dyDescent="0.25">
      <c r="A413">
        <v>4.6799999999997803</v>
      </c>
      <c r="B413" s="27">
        <f t="shared" si="22"/>
        <v>19.707479999999077</v>
      </c>
      <c r="C413">
        <f t="shared" si="23"/>
        <v>1.6702833896150218E-4</v>
      </c>
      <c r="E413" s="52">
        <f t="shared" si="21"/>
        <v>2.0091057747681846E-2</v>
      </c>
      <c r="G413">
        <f t="shared" si="25"/>
        <v>5.7325438125806526E-5</v>
      </c>
      <c r="H413" s="22">
        <f t="shared" si="24"/>
        <v>1.6702833896150218E-4</v>
      </c>
    </row>
    <row r="414" spans="1:8" x14ac:dyDescent="0.25">
      <c r="A414">
        <v>4.6999999999997701</v>
      </c>
      <c r="B414" s="27">
        <f t="shared" si="22"/>
        <v>19.791699999999032</v>
      </c>
      <c r="C414">
        <f t="shared" si="23"/>
        <v>1.5937488122958591E-4</v>
      </c>
      <c r="E414" s="52">
        <f t="shared" si="21"/>
        <v>1.9292249910829715E-2</v>
      </c>
      <c r="G414">
        <f t="shared" si="25"/>
        <v>5.459867221235694E-5</v>
      </c>
      <c r="H414" s="22">
        <f t="shared" si="24"/>
        <v>1.5937488122958591E-4</v>
      </c>
    </row>
    <row r="415" spans="1:8" x14ac:dyDescent="0.25">
      <c r="A415">
        <v>4.7199999999997599</v>
      </c>
      <c r="B415" s="27">
        <f t="shared" si="22"/>
        <v>19.875919999998992</v>
      </c>
      <c r="C415">
        <f t="shared" si="23"/>
        <v>1.520736218548764E-4</v>
      </c>
      <c r="E415" s="52">
        <f t="shared" si="21"/>
        <v>1.8522280164803128E-2</v>
      </c>
      <c r="G415">
        <f t="shared" si="25"/>
        <v>5.2002390607595877E-5</v>
      </c>
      <c r="H415" s="22">
        <f t="shared" si="24"/>
        <v>1.520736218548764E-4</v>
      </c>
    </row>
    <row r="416" spans="1:8" x14ac:dyDescent="0.25">
      <c r="A416">
        <v>4.7399999999997497</v>
      </c>
      <c r="B416" s="27">
        <f t="shared" si="22"/>
        <v>19.960139999998948</v>
      </c>
      <c r="C416">
        <f t="shared" si="23"/>
        <v>1.4510840028279852E-4</v>
      </c>
      <c r="E416" s="52">
        <f t="shared" si="21"/>
        <v>1.7780278888902237E-2</v>
      </c>
      <c r="G416">
        <f t="shared" si="25"/>
        <v>4.9530347095435417E-5</v>
      </c>
      <c r="H416" s="22">
        <f t="shared" si="24"/>
        <v>1.4510840028279852E-4</v>
      </c>
    </row>
    <row r="417" spans="1:8" x14ac:dyDescent="0.25">
      <c r="A417">
        <v>4.7599999999997404</v>
      </c>
      <c r="B417" s="27">
        <f t="shared" si="22"/>
        <v>20.044359999998907</v>
      </c>
      <c r="C417">
        <f t="shared" si="23"/>
        <v>1.3846378854112334E-4</v>
      </c>
      <c r="E417" s="52">
        <f t="shared" si="21"/>
        <v>1.7065392810289959E-2</v>
      </c>
      <c r="G417">
        <f t="shared" si="25"/>
        <v>4.7176592505688986E-5</v>
      </c>
      <c r="H417" s="22">
        <f t="shared" si="24"/>
        <v>1.3846378854112334E-4</v>
      </c>
    </row>
    <row r="418" spans="1:8" x14ac:dyDescent="0.25">
      <c r="A418">
        <v>4.7799999999997302</v>
      </c>
      <c r="B418" s="27">
        <f t="shared" si="22"/>
        <v>20.128579999998866</v>
      </c>
      <c r="C418">
        <f t="shared" si="23"/>
        <v>1.3212505885065558E-4</v>
      </c>
      <c r="E418" s="52">
        <f t="shared" si="21"/>
        <v>1.6376785294604422E-2</v>
      </c>
      <c r="G418">
        <f t="shared" si="25"/>
        <v>4.4935460805557201E-5</v>
      </c>
      <c r="H418" s="22">
        <f t="shared" si="24"/>
        <v>1.3212505885065558E-4</v>
      </c>
    </row>
    <row r="419" spans="1:8" x14ac:dyDescent="0.25">
      <c r="A419">
        <v>4.7999999999997103</v>
      </c>
      <c r="B419" s="27">
        <f t="shared" si="22"/>
        <v>20.212799999998783</v>
      </c>
      <c r="C419">
        <f t="shared" si="23"/>
        <v>1.2607815260500625E-4</v>
      </c>
      <c r="E419" s="52">
        <f t="shared" si="21"/>
        <v>1.5713636589480127E-2</v>
      </c>
      <c r="G419">
        <f t="shared" si="25"/>
        <v>4.2801555824274138E-5</v>
      </c>
      <c r="H419" s="22">
        <f t="shared" si="24"/>
        <v>1.2607815260500625E-4</v>
      </c>
    </row>
    <row r="420" spans="1:8" x14ac:dyDescent="0.25">
      <c r="A420">
        <v>4.8199999999997001</v>
      </c>
      <c r="B420" s="27">
        <f t="shared" si="22"/>
        <v>20.297019999998739</v>
      </c>
      <c r="C420">
        <f t="shared" si="23"/>
        <v>1.2030965066606156E-4</v>
      </c>
      <c r="E420" s="52">
        <f t="shared" si="21"/>
        <v>1.5075144023375718E-2</v>
      </c>
      <c r="G420">
        <f t="shared" si="25"/>
        <v>4.0769738583427106E-5</v>
      </c>
      <c r="H420" s="22">
        <f t="shared" si="24"/>
        <v>1.2030965066606156E-4</v>
      </c>
    </row>
    <row r="421" spans="1:8" x14ac:dyDescent="0.25">
      <c r="A421">
        <v>4.8399999999996899</v>
      </c>
      <c r="B421" s="27">
        <f t="shared" si="22"/>
        <v>20.381239999998694</v>
      </c>
      <c r="C421">
        <f t="shared" si="23"/>
        <v>1.1480674492358275E-4</v>
      </c>
      <c r="E421" s="52">
        <f t="shared" si="21"/>
        <v>1.4460522162058259E-2</v>
      </c>
      <c r="G421">
        <f t="shared" si="25"/>
        <v>3.8835115206586543E-5</v>
      </c>
      <c r="H421" s="22">
        <f t="shared" si="24"/>
        <v>1.1480674492358275E-4</v>
      </c>
    </row>
    <row r="422" spans="1:8" x14ac:dyDescent="0.25">
      <c r="A422">
        <v>4.8599999999996797</v>
      </c>
      <c r="B422" s="27">
        <f t="shared" si="22"/>
        <v>20.465459999998654</v>
      </c>
      <c r="C422">
        <f t="shared" si="23"/>
        <v>1.0955721106899969E-4</v>
      </c>
      <c r="E422" s="52">
        <f t="shared" si="21"/>
        <v>1.3869002925065814E-2</v>
      </c>
      <c r="G422">
        <f t="shared" si="25"/>
        <v>3.6993025382901899E-5</v>
      </c>
      <c r="H422" s="22">
        <f t="shared" si="24"/>
        <v>1.0955721106899969E-4</v>
      </c>
    </row>
    <row r="423" spans="1:8" x14ac:dyDescent="0.25">
      <c r="A423">
        <v>4.8799999999996704</v>
      </c>
      <c r="B423" s="27">
        <f t="shared" si="22"/>
        <v>20.549679999998613</v>
      </c>
      <c r="C423">
        <f t="shared" si="23"/>
        <v>1.0454938253526305E-4</v>
      </c>
      <c r="E423" s="52">
        <f t="shared" si="21"/>
        <v>1.329983566440503E-2</v>
      </c>
      <c r="G423">
        <f t="shared" si="25"/>
        <v>3.5239031360384856E-5</v>
      </c>
      <c r="H423" s="22">
        <f t="shared" si="24"/>
        <v>1.0454938253526305E-4</v>
      </c>
    </row>
    <row r="424" spans="1:8" x14ac:dyDescent="0.25">
      <c r="A424">
        <v>4.8999999999996602</v>
      </c>
      <c r="B424" s="27">
        <f t="shared" si="22"/>
        <v>20.633899999998569</v>
      </c>
      <c r="C424">
        <f t="shared" si="23"/>
        <v>9.9772125556210183E-5</v>
      </c>
      <c r="E424" s="52">
        <f t="shared" si="21"/>
        <v>1.2752287207710763E-2</v>
      </c>
      <c r="G424">
        <f t="shared" si="25"/>
        <v>3.3568907445563612E-5</v>
      </c>
      <c r="H424" s="22">
        <f t="shared" si="24"/>
        <v>9.9772125556210183E-5</v>
      </c>
    </row>
    <row r="425" spans="1:8" x14ac:dyDescent="0.25">
      <c r="A425">
        <v>4.91999999999965</v>
      </c>
      <c r="B425" s="27">
        <f t="shared" si="22"/>
        <v>20.718119999998528</v>
      </c>
      <c r="C425">
        <f t="shared" si="23"/>
        <v>9.5214815300536434E-5</v>
      </c>
      <c r="E425" s="52">
        <f t="shared" si="21"/>
        <v>1.2225641868022297E-2</v>
      </c>
      <c r="G425">
        <f t="shared" si="25"/>
        <v>3.1978629987152456E-5</v>
      </c>
      <c r="H425" s="22">
        <f t="shared" si="24"/>
        <v>9.5214815300536434E-5</v>
      </c>
    </row>
    <row r="426" spans="1:8" x14ac:dyDescent="0.25">
      <c r="A426">
        <v>4.9399999999996398</v>
      </c>
      <c r="B426" s="27">
        <f t="shared" si="22"/>
        <v>20.802339999998484</v>
      </c>
      <c r="C426">
        <f t="shared" si="23"/>
        <v>9.0867313037044903E-5</v>
      </c>
      <c r="E426" s="52">
        <f t="shared" si="21"/>
        <v>1.1719201422289188E-2</v>
      </c>
      <c r="G426">
        <f t="shared" si="25"/>
        <v>3.0464367822303575E-5</v>
      </c>
      <c r="H426" s="22">
        <f t="shared" si="24"/>
        <v>9.0867313037044903E-5</v>
      </c>
    </row>
    <row r="427" spans="1:8" x14ac:dyDescent="0.25">
      <c r="A427">
        <v>4.9599999999996296</v>
      </c>
      <c r="B427" s="27">
        <f t="shared" si="22"/>
        <v>20.886559999998443</v>
      </c>
      <c r="C427">
        <f t="shared" si="23"/>
        <v>8.6719944289374837E-5</v>
      </c>
      <c r="E427" s="52">
        <f t="shared" si="21"/>
        <v>1.1232285060642855E-2</v>
      </c>
      <c r="G427">
        <f t="shared" si="25"/>
        <v>2.9022473164889097E-5</v>
      </c>
      <c r="H427" s="22">
        <f t="shared" si="24"/>
        <v>8.6719944289374837E-5</v>
      </c>
    </row>
    <row r="428" spans="1:8" x14ac:dyDescent="0.25">
      <c r="A428">
        <v>4.9799999999996203</v>
      </c>
      <c r="B428" s="27">
        <f t="shared" si="22"/>
        <v>20.970779999998403</v>
      </c>
      <c r="C428">
        <f t="shared" si="23"/>
        <v>8.2763477939921777E-5</v>
      </c>
      <c r="E428" s="52">
        <f t="shared" si="21"/>
        <v>1.0764229308427875E-2</v>
      </c>
      <c r="G428">
        <f t="shared" si="25"/>
        <v>2.7649472916117812E-5</v>
      </c>
      <c r="H428" s="22">
        <f t="shared" si="24"/>
        <v>8.2763477939921777E-5</v>
      </c>
    </row>
    <row r="429" spans="1:8" x14ac:dyDescent="0.25">
      <c r="A429">
        <v>4.9999999999996101</v>
      </c>
      <c r="B429" s="27">
        <f t="shared" si="22"/>
        <v>21.054999999998358</v>
      </c>
      <c r="C429">
        <f t="shared" si="23"/>
        <v>7.8989106244107139E-5</v>
      </c>
      <c r="E429" s="52">
        <f t="shared" ref="E429:E492" si="26">_xlfn.T.DIST(A323,$K$2-2,FALSE)</f>
        <v>1.0314387922906431E-2</v>
      </c>
      <c r="G429">
        <f t="shared" si="25"/>
        <v>2.6342060378615925E-5</v>
      </c>
      <c r="H429" s="22">
        <f t="shared" si="24"/>
        <v>7.8989106244107139E-5</v>
      </c>
    </row>
    <row r="430" spans="1:8" x14ac:dyDescent="0.25">
      <c r="A430">
        <v>5.0199999999995999</v>
      </c>
      <c r="B430" s="27">
        <f t="shared" si="22"/>
        <v>21.139219999998318</v>
      </c>
      <c r="C430">
        <f t="shared" si="23"/>
        <v>7.5388425717580983E-5</v>
      </c>
      <c r="E430" s="52">
        <f t="shared" si="26"/>
        <v>9.8821317664985111E-3</v>
      </c>
    </row>
    <row r="431" spans="1:8" x14ac:dyDescent="0.25">
      <c r="A431">
        <v>5.0399999999995897</v>
      </c>
      <c r="B431" s="27">
        <f t="shared" si="22"/>
        <v>21.223439999998273</v>
      </c>
      <c r="C431">
        <f t="shared" si="23"/>
        <v>7.1953418860321895E-5</v>
      </c>
      <c r="E431" s="52">
        <f t="shared" si="26"/>
        <v>9.4668486583395148E-3</v>
      </c>
    </row>
    <row r="432" spans="1:8" x14ac:dyDescent="0.25">
      <c r="A432">
        <v>5.0599999999995804</v>
      </c>
      <c r="B432" s="27">
        <f t="shared" si="22"/>
        <v>21.307659999998233</v>
      </c>
      <c r="C432">
        <f t="shared" si="23"/>
        <v>6.8676436682931614E-5</v>
      </c>
      <c r="E432" s="52">
        <f t="shared" si="26"/>
        <v>9.067943205887068E-3</v>
      </c>
    </row>
    <row r="433" spans="1:5" x14ac:dyDescent="0.25">
      <c r="A433">
        <v>5.0799999999995702</v>
      </c>
      <c r="B433" s="27">
        <f t="shared" si="22"/>
        <v>21.391879999998192</v>
      </c>
      <c r="C433">
        <f t="shared" si="23"/>
        <v>6.5550182001726455E-5</v>
      </c>
      <c r="E433" s="52">
        <f t="shared" si="26"/>
        <v>8.6848366182271011E-3</v>
      </c>
    </row>
    <row r="434" spans="1:5" x14ac:dyDescent="0.25">
      <c r="A434">
        <v>5.09999999999956</v>
      </c>
      <c r="B434" s="27">
        <f t="shared" si="22"/>
        <v>21.476099999998148</v>
      </c>
      <c r="C434">
        <f t="shared" si="23"/>
        <v>6.2567693470485313E-5</v>
      </c>
      <c r="E434" s="52">
        <f t="shared" si="26"/>
        <v>8.3169665026741144E-3</v>
      </c>
    </row>
    <row r="435" spans="1:5" x14ac:dyDescent="0.25">
      <c r="A435">
        <v>5.1199999999995498</v>
      </c>
      <c r="B435" s="27">
        <f t="shared" si="22"/>
        <v>21.560319999998107</v>
      </c>
      <c r="C435">
        <f t="shared" si="23"/>
        <v>5.9722330317940767E-5</v>
      </c>
      <c r="E435" s="52">
        <f t="shared" si="26"/>
        <v>7.9637866461804915E-3</v>
      </c>
    </row>
    <row r="436" spans="1:5" x14ac:dyDescent="0.25">
      <c r="A436">
        <v>5.1399999999995396</v>
      </c>
      <c r="B436" s="27">
        <f t="shared" si="22"/>
        <v>21.644539999998063</v>
      </c>
      <c r="C436">
        <f t="shared" si="23"/>
        <v>5.7007757761281651E-5</v>
      </c>
      <c r="E436" s="52">
        <f t="shared" si="26"/>
        <v>7.6247667830169862E-3</v>
      </c>
    </row>
    <row r="437" spans="1:5" x14ac:dyDescent="0.25">
      <c r="A437">
        <v>5.1599999999995303</v>
      </c>
      <c r="B437" s="27">
        <f t="shared" si="22"/>
        <v>21.728759999998022</v>
      </c>
      <c r="C437">
        <f t="shared" si="23"/>
        <v>5.4417933067082485E-5</v>
      </c>
      <c r="E437" s="52">
        <f t="shared" si="26"/>
        <v>7.2993923501090043E-3</v>
      </c>
    </row>
    <row r="438" spans="1:5" x14ac:dyDescent="0.25">
      <c r="A438">
        <v>5.1799999999995201</v>
      </c>
      <c r="B438" s="27">
        <f t="shared" si="22"/>
        <v>21.812979999997982</v>
      </c>
      <c r="C438">
        <f t="shared" si="23"/>
        <v>5.1947092232186944E-5</v>
      </c>
      <c r="E438" s="52">
        <f t="shared" si="26"/>
        <v>6.9871642313534509E-3</v>
      </c>
    </row>
    <row r="439" spans="1:5" x14ac:dyDescent="0.25">
      <c r="A439">
        <v>5.1999999999995099</v>
      </c>
      <c r="B439" s="27">
        <f t="shared" si="22"/>
        <v>21.897199999997937</v>
      </c>
      <c r="C439">
        <f t="shared" si="23"/>
        <v>4.9589737258146388E-5</v>
      </c>
      <c r="E439" s="52">
        <f t="shared" si="26"/>
        <v>6.687598492174365E-3</v>
      </c>
    </row>
    <row r="440" spans="1:5" x14ac:dyDescent="0.25">
      <c r="A440">
        <v>5.2199999999994997</v>
      </c>
      <c r="B440" s="27">
        <f t="shared" si="22"/>
        <v>21.981419999997893</v>
      </c>
      <c r="C440">
        <f t="shared" si="23"/>
        <v>4.7340623993854252E-5</v>
      </c>
      <c r="E440" s="52">
        <f t="shared" si="26"/>
        <v>6.4002261055123126E-3</v>
      </c>
    </row>
    <row r="441" spans="1:5" x14ac:dyDescent="0.25">
      <c r="A441">
        <v>5.2399999999994904</v>
      </c>
      <c r="B441" s="27">
        <f t="shared" si="22"/>
        <v>22.065639999997856</v>
      </c>
      <c r="C441">
        <f t="shared" si="23"/>
        <v>4.5194750522017704E-5</v>
      </c>
      <c r="E441" s="52">
        <f t="shared" si="26"/>
        <v>6.1245926703798947E-3</v>
      </c>
    </row>
    <row r="442" spans="1:5" x14ac:dyDescent="0.25">
      <c r="A442">
        <v>5.2599999999994802</v>
      </c>
      <c r="B442" s="27">
        <f t="shared" si="22"/>
        <v>22.149859999997812</v>
      </c>
      <c r="C442">
        <f t="shared" si="23"/>
        <v>4.3147346066083293E-5</v>
      </c>
      <c r="E442" s="52">
        <f t="shared" si="26"/>
        <v>5.8602581240545281E-3</v>
      </c>
    </row>
    <row r="443" spans="1:5" x14ac:dyDescent="0.25">
      <c r="A443">
        <v>5.27999999999947</v>
      </c>
      <c r="B443" s="27">
        <f t="shared" si="22"/>
        <v>22.234079999997771</v>
      </c>
      <c r="C443">
        <f t="shared" si="23"/>
        <v>4.119386039516423E-5</v>
      </c>
      <c r="E443" s="52">
        <f t="shared" si="26"/>
        <v>5.6067964489199557E-3</v>
      </c>
    </row>
    <row r="444" spans="1:5" x14ac:dyDescent="0.25">
      <c r="A444">
        <v>5.2999999999994598</v>
      </c>
      <c r="B444" s="27">
        <f t="shared" si="22"/>
        <v>22.318299999997727</v>
      </c>
      <c r="C444">
        <f t="shared" si="23"/>
        <v>3.9329953705424145E-5</v>
      </c>
      <c r="E444" s="52">
        <f t="shared" si="26"/>
        <v>5.3637953749094813E-3</v>
      </c>
    </row>
    <row r="445" spans="1:5" x14ac:dyDescent="0.25">
      <c r="A445">
        <v>5.3199999999994496</v>
      </c>
      <c r="B445" s="27">
        <f t="shared" si="22"/>
        <v>22.402519999997683</v>
      </c>
      <c r="C445">
        <f t="shared" si="23"/>
        <v>3.7551486957244961E-5</v>
      </c>
      <c r="E445" s="52">
        <f t="shared" si="26"/>
        <v>5.1308560784475059E-3</v>
      </c>
    </row>
    <row r="446" spans="1:5" x14ac:dyDescent="0.25">
      <c r="A446">
        <v>5.3399999999994403</v>
      </c>
      <c r="B446" s="27">
        <f t="shared" si="22"/>
        <v>22.486739999997646</v>
      </c>
      <c r="C446">
        <f t="shared" si="23"/>
        <v>3.5854512648345072E-5</v>
      </c>
      <c r="E446" s="52">
        <f t="shared" si="26"/>
        <v>4.9075928787305689E-3</v>
      </c>
    </row>
    <row r="447" spans="1:5" x14ac:dyDescent="0.25">
      <c r="A447">
        <v>5.3599999999994301</v>
      </c>
      <c r="B447" s="27">
        <f t="shared" si="22"/>
        <v>22.570959999997601</v>
      </c>
      <c r="C447">
        <f t="shared" si="23"/>
        <v>3.4235266003826422E-5</v>
      </c>
      <c r="E447" s="52">
        <f t="shared" si="26"/>
        <v>4.6936329321359506E-3</v>
      </c>
    </row>
    <row r="448" spans="1:5" x14ac:dyDescent="0.25">
      <c r="A448">
        <v>5.3799999999994199</v>
      </c>
      <c r="B448" s="27">
        <f t="shared" si="22"/>
        <v>22.655179999997557</v>
      </c>
      <c r="C448">
        <f t="shared" si="23"/>
        <v>3.2690156564910342E-5</v>
      </c>
      <c r="E448" s="52">
        <f t="shared" si="26"/>
        <v>4.4886159254941887E-3</v>
      </c>
    </row>
    <row r="449" spans="1:5" x14ac:dyDescent="0.25">
      <c r="A449">
        <v>5.3999999999994097</v>
      </c>
      <c r="B449" s="27">
        <f t="shared" si="22"/>
        <v>22.739399999997516</v>
      </c>
      <c r="C449">
        <f t="shared" si="23"/>
        <v>3.1215760158876422E-5</v>
      </c>
      <c r="E449" s="52">
        <f t="shared" si="26"/>
        <v>4.2921937689121472E-3</v>
      </c>
    </row>
    <row r="450" spans="1:5" x14ac:dyDescent="0.25">
      <c r="A450">
        <v>5.4199999999994004</v>
      </c>
      <c r="B450" s="27">
        <f t="shared" ref="B450:B513" si="27">A450*$J$2+L$2</f>
        <v>22.823619999997476</v>
      </c>
      <c r="C450">
        <f t="shared" ref="C450:C479" si="28">_xlfn.T.DIST(A450,$K$2-2,FALSE)</f>
        <v>2.9808811233440303E-5</v>
      </c>
      <c r="E450" s="52">
        <f t="shared" si="26"/>
        <v>4.1040302887849957E-3</v>
      </c>
    </row>
    <row r="451" spans="1:5" x14ac:dyDescent="0.25">
      <c r="A451">
        <v>5.4399999999993804</v>
      </c>
      <c r="B451" s="27">
        <f t="shared" si="27"/>
        <v>22.907839999997393</v>
      </c>
      <c r="C451">
        <f t="shared" si="28"/>
        <v>2.846619553950832E-5</v>
      </c>
      <c r="E451" s="52">
        <f t="shared" si="26"/>
        <v>3.9238009215896439E-3</v>
      </c>
    </row>
    <row r="452" spans="1:5" x14ac:dyDescent="0.25">
      <c r="A452">
        <v>5.45999999999938</v>
      </c>
      <c r="B452" s="27">
        <f t="shared" si="27"/>
        <v>22.992059999997391</v>
      </c>
      <c r="C452">
        <f t="shared" si="28"/>
        <v>2.7184943146911761E-5</v>
      </c>
      <c r="E452" s="52">
        <f t="shared" si="26"/>
        <v>3.751192409007341E-3</v>
      </c>
    </row>
    <row r="453" spans="1:5" x14ac:dyDescent="0.25">
      <c r="A453">
        <v>5.4799999999993698</v>
      </c>
      <c r="B453" s="27">
        <f t="shared" si="27"/>
        <v>23.076279999997347</v>
      </c>
      <c r="C453">
        <f t="shared" si="28"/>
        <v>2.5962221778388287E-5</v>
      </c>
      <c r="E453" s="52">
        <f t="shared" si="26"/>
        <v>3.5859024948810994E-3</v>
      </c>
    </row>
    <row r="454" spans="1:5" x14ac:dyDescent="0.25">
      <c r="A454">
        <v>5.4999999999993596</v>
      </c>
      <c r="B454" s="27">
        <f t="shared" si="27"/>
        <v>23.160499999997306</v>
      </c>
      <c r="C454">
        <f t="shared" si="28"/>
        <v>2.4795330447664046E-5</v>
      </c>
      <c r="E454" s="52">
        <f t="shared" si="26"/>
        <v>3.427639624472293E-3</v>
      </c>
    </row>
    <row r="455" spans="1:5" x14ac:dyDescent="0.25">
      <c r="A455">
        <v>5.5199999999993397</v>
      </c>
      <c r="B455" s="27">
        <f t="shared" si="27"/>
        <v>23.244719999997223</v>
      </c>
      <c r="C455">
        <f t="shared" si="28"/>
        <v>2.3681693388132314E-5</v>
      </c>
      <c r="E455" s="52">
        <f t="shared" si="26"/>
        <v>3.2761226464424731E-3</v>
      </c>
    </row>
    <row r="456" spans="1:5" x14ac:dyDescent="0.25">
      <c r="A456">
        <v>5.5399999999993303</v>
      </c>
      <c r="B456" s="27">
        <f t="shared" si="27"/>
        <v>23.328939999997182</v>
      </c>
      <c r="C456">
        <f t="shared" si="28"/>
        <v>2.2618854259160625E-5</v>
      </c>
      <c r="E456" s="52">
        <f t="shared" si="26"/>
        <v>3.1310805179486879E-3</v>
      </c>
    </row>
    <row r="457" spans="1:5" x14ac:dyDescent="0.25">
      <c r="A457">
        <v>5.5599999999993202</v>
      </c>
      <c r="B457" s="27">
        <f t="shared" si="27"/>
        <v>23.413159999997138</v>
      </c>
      <c r="C457">
        <f t="shared" si="28"/>
        <v>2.1604470617638286E-5</v>
      </c>
      <c r="E457" s="52">
        <f t="shared" si="26"/>
        <v>2.9922520132058192E-3</v>
      </c>
    </row>
    <row r="458" spans="1:5" x14ac:dyDescent="0.25">
      <c r="A458">
        <v>5.57999999999931</v>
      </c>
      <c r="B458" s="27">
        <f t="shared" si="27"/>
        <v>23.497379999997097</v>
      </c>
      <c r="C458">
        <f t="shared" si="28"/>
        <v>2.063630864288379E-5</v>
      </c>
      <c r="E458" s="52">
        <f t="shared" si="26"/>
        <v>2.8593854358352029E-3</v>
      </c>
    </row>
    <row r="459" spans="1:5" x14ac:dyDescent="0.25">
      <c r="A459">
        <v>5.5999999999992998</v>
      </c>
      <c r="B459" s="27">
        <f t="shared" si="27"/>
        <v>23.581599999997053</v>
      </c>
      <c r="C459">
        <f t="shared" si="28"/>
        <v>1.9712238103560486E-5</v>
      </c>
      <c r="E459" s="52">
        <f t="shared" si="26"/>
        <v>2.7322383352873895E-3</v>
      </c>
    </row>
    <row r="460" spans="1:5" x14ac:dyDescent="0.25">
      <c r="A460">
        <v>5.6199999999992896</v>
      </c>
      <c r="B460" s="27">
        <f t="shared" si="27"/>
        <v>23.665819999997009</v>
      </c>
      <c r="C460">
        <f t="shared" si="28"/>
        <v>1.8830227555725681E-5</v>
      </c>
      <c r="E460" s="52">
        <f t="shared" si="26"/>
        <v>2.6105772275962871E-3</v>
      </c>
    </row>
    <row r="461" spans="1:5" x14ac:dyDescent="0.25">
      <c r="A461">
        <v>5.6399999999992803</v>
      </c>
      <c r="B461" s="27">
        <f t="shared" si="27"/>
        <v>23.750039999996972</v>
      </c>
      <c r="C461">
        <f t="shared" si="28"/>
        <v>1.7988339761613349E-5</v>
      </c>
      <c r="E461" s="52">
        <f t="shared" si="26"/>
        <v>2.4941773206933323E-3</v>
      </c>
    </row>
    <row r="462" spans="1:5" x14ac:dyDescent="0.25">
      <c r="A462">
        <v>5.6599999999992701</v>
      </c>
      <c r="B462" s="27">
        <f t="shared" si="27"/>
        <v>23.834259999996927</v>
      </c>
      <c r="C462">
        <f t="shared" si="28"/>
        <v>1.7184727319199652E-5</v>
      </c>
      <c r="E462" s="52">
        <f t="shared" si="26"/>
        <v>2.3828222444834363E-3</v>
      </c>
    </row>
    <row r="463" spans="1:5" x14ac:dyDescent="0.25">
      <c r="A463">
        <v>5.6799999999992599</v>
      </c>
      <c r="B463" s="27">
        <f t="shared" si="27"/>
        <v>23.918479999996887</v>
      </c>
      <c r="C463">
        <f t="shared" si="28"/>
        <v>1.6417628493033047E-5</v>
      </c>
      <c r="E463" s="52">
        <f t="shared" si="26"/>
        <v>2.2763037858587807E-3</v>
      </c>
    </row>
    <row r="464" spans="1:5" x14ac:dyDescent="0.25">
      <c r="A464">
        <v>5.6999999999992497</v>
      </c>
      <c r="B464" s="27">
        <f t="shared" si="27"/>
        <v>24.002699999996842</v>
      </c>
      <c r="C464">
        <f t="shared" si="28"/>
        <v>1.5685363237226674E-5</v>
      </c>
      <c r="E464" s="52">
        <f t="shared" si="26"/>
        <v>2.1744216288024226E-3</v>
      </c>
    </row>
    <row r="465" spans="1:5" x14ac:dyDescent="0.25">
      <c r="A465">
        <v>5.7199999999992404</v>
      </c>
      <c r="B465" s="27">
        <f t="shared" si="27"/>
        <v>24.086919999996802</v>
      </c>
      <c r="C465">
        <f t="shared" si="28"/>
        <v>1.4986329401906879E-5</v>
      </c>
      <c r="E465" s="52">
        <f t="shared" si="26"/>
        <v>2.0769830997114636E-3</v>
      </c>
    </row>
    <row r="466" spans="1:5" x14ac:dyDescent="0.25">
      <c r="A466">
        <v>5.7399999999992302</v>
      </c>
      <c r="B466" s="27">
        <f t="shared" si="27"/>
        <v>24.171139999996761</v>
      </c>
      <c r="C466">
        <f t="shared" si="28"/>
        <v>1.431899911479586E-5</v>
      </c>
      <c r="E466" s="52">
        <f t="shared" si="26"/>
        <v>1.9838029180478563E-3</v>
      </c>
    </row>
    <row r="467" spans="1:5" x14ac:dyDescent="0.25">
      <c r="A467">
        <v>5.75999999999922</v>
      </c>
      <c r="B467" s="27">
        <f t="shared" si="27"/>
        <v>24.255359999996717</v>
      </c>
      <c r="C467">
        <f t="shared" si="28"/>
        <v>1.3681915329968515E-5</v>
      </c>
      <c r="E467" s="52">
        <f t="shared" si="26"/>
        <v>1.8947029524055939E-3</v>
      </c>
    </row>
    <row r="468" spans="1:5" x14ac:dyDescent="0.25">
      <c r="A468">
        <v>5.7799999999992098</v>
      </c>
      <c r="B468" s="27">
        <f t="shared" si="27"/>
        <v>24.339579999996673</v>
      </c>
      <c r="C468">
        <f t="shared" si="28"/>
        <v>1.3073688536178812E-5</v>
      </c>
      <c r="E468" s="52">
        <f t="shared" si="26"/>
        <v>1.8095119820641051E-3</v>
      </c>
    </row>
    <row r="469" spans="1:5" x14ac:dyDescent="0.25">
      <c r="A469">
        <v>5.7999999999991996</v>
      </c>
      <c r="B469" s="27">
        <f t="shared" si="27"/>
        <v>24.423799999996632</v>
      </c>
      <c r="C469">
        <f t="shared" si="28"/>
        <v>1.2492993617482675E-5</v>
      </c>
      <c r="E469" s="52">
        <f t="shared" si="26"/>
        <v>1.7280654640807085E-3</v>
      </c>
    </row>
    <row r="470" spans="1:5" x14ac:dyDescent="0.25">
      <c r="A470">
        <v>5.8199999999991903</v>
      </c>
      <c r="B470" s="27">
        <f t="shared" si="27"/>
        <v>24.508019999996591</v>
      </c>
      <c r="C470">
        <f t="shared" si="28"/>
        <v>1.1938566859209544E-5</v>
      </c>
      <c r="E470" s="52">
        <f t="shared" si="26"/>
        <v>1.6502053059587458E-3</v>
      </c>
    </row>
    <row r="471" spans="1:5" x14ac:dyDescent="0.25">
      <c r="A471">
        <v>5.8399999999991801</v>
      </c>
      <c r="B471" s="27">
        <f t="shared" si="27"/>
        <v>24.592239999996551</v>
      </c>
      <c r="C471">
        <f t="shared" si="28"/>
        <v>1.1409203092641356E-5</v>
      </c>
      <c r="E471" s="52">
        <f t="shared" si="26"/>
        <v>1.5757796439132142E-3</v>
      </c>
    </row>
    <row r="472" spans="1:5" x14ac:dyDescent="0.25">
      <c r="A472">
        <v>5.8599999999991699</v>
      </c>
      <c r="B472" s="27">
        <f t="shared" si="27"/>
        <v>24.676459999996506</v>
      </c>
      <c r="C472">
        <f t="shared" si="28"/>
        <v>1.0903752972053466E-5</v>
      </c>
      <c r="E472" s="52">
        <f t="shared" si="26"/>
        <v>1.5046426267417816E-3</v>
      </c>
    </row>
    <row r="473" spans="1:5" x14ac:dyDescent="0.25">
      <c r="A473">
        <v>5.8799999999991597</v>
      </c>
      <c r="B473" s="27">
        <f t="shared" si="27"/>
        <v>24.760679999996462</v>
      </c>
      <c r="C473">
        <f t="shared" si="28"/>
        <v>1.0421120378056067E-5</v>
      </c>
      <c r="E473" s="52">
        <f t="shared" si="26"/>
        <v>1.4366542052965251E-3</v>
      </c>
    </row>
    <row r="474" spans="1:5" x14ac:dyDescent="0.25">
      <c r="A474">
        <v>5.8999999999991504</v>
      </c>
      <c r="B474" s="27">
        <f t="shared" si="27"/>
        <v>24.844899999996425</v>
      </c>
      <c r="C474">
        <f t="shared" si="28"/>
        <v>9.9602599414433409E-6</v>
      </c>
      <c r="E474" s="52">
        <f t="shared" si="26"/>
        <v>1.3716799275397601E-3</v>
      </c>
    </row>
    <row r="475" spans="1:5" x14ac:dyDescent="0.25">
      <c r="A475">
        <v>5.9199999999991402</v>
      </c>
      <c r="B475" s="27">
        <f t="shared" si="27"/>
        <v>24.929119999996381</v>
      </c>
      <c r="C475">
        <f t="shared" si="28"/>
        <v>9.5201746820193922E-6</v>
      </c>
      <c r="E475" s="52">
        <f t="shared" si="26"/>
        <v>1.3095907391567465E-3</v>
      </c>
    </row>
    <row r="476" spans="1:5" x14ac:dyDescent="0.25">
      <c r="A476">
        <v>5.93999999999913</v>
      </c>
      <c r="B476" s="27">
        <f t="shared" si="27"/>
        <v>25.013339999996337</v>
      </c>
      <c r="C476">
        <f t="shared" si="28"/>
        <v>9.0999137571154952E-6</v>
      </c>
      <c r="E476" s="52">
        <f t="shared" si="26"/>
        <v>1.2502627896880713E-3</v>
      </c>
    </row>
    <row r="477" spans="1:5" x14ac:dyDescent="0.25">
      <c r="A477">
        <v>5.9599999999991198</v>
      </c>
      <c r="B477" s="27">
        <f t="shared" si="27"/>
        <v>25.097559999996296</v>
      </c>
      <c r="C477">
        <f t="shared" si="28"/>
        <v>8.6985703147536905E-6</v>
      </c>
      <c r="E477" s="52">
        <f t="shared" si="26"/>
        <v>1.1935772441355075E-3</v>
      </c>
    </row>
    <row r="478" spans="1:5" x14ac:dyDescent="0.25">
      <c r="A478">
        <v>5.9799999999991096</v>
      </c>
      <c r="B478" s="27">
        <f t="shared" si="27"/>
        <v>25.181779999996252</v>
      </c>
      <c r="C478">
        <f t="shared" si="28"/>
        <v>8.3152794466361268E-6</v>
      </c>
      <c r="E478" s="52">
        <f t="shared" si="26"/>
        <v>1.1394200999870505E-3</v>
      </c>
    </row>
    <row r="479" spans="1:5" x14ac:dyDescent="0.25">
      <c r="A479">
        <v>5.9999999999991003</v>
      </c>
      <c r="B479" s="27">
        <f t="shared" si="27"/>
        <v>25.265999999996215</v>
      </c>
      <c r="C479">
        <f t="shared" si="28"/>
        <v>7.9492162363588795E-6</v>
      </c>
      <c r="E479" s="52">
        <f t="shared" si="26"/>
        <v>1.08768200959933E-3</v>
      </c>
    </row>
    <row r="480" spans="1:5" x14ac:dyDescent="0.25">
      <c r="A480">
        <v>6.0199999999990901</v>
      </c>
      <c r="B480" s="27">
        <f t="shared" si="27"/>
        <v>25.35021999999617</v>
      </c>
      <c r="E480" s="52">
        <f t="shared" si="26"/>
        <v>1.0382581078689772E-3</v>
      </c>
    </row>
    <row r="481" spans="1:5" x14ac:dyDescent="0.25">
      <c r="A481">
        <v>6.0399999999990799</v>
      </c>
      <c r="B481" s="27">
        <f t="shared" si="27"/>
        <v>25.434439999996126</v>
      </c>
      <c r="E481" s="52">
        <f t="shared" si="26"/>
        <v>9.9104784511853884E-4</v>
      </c>
    </row>
    <row r="482" spans="1:5" x14ac:dyDescent="0.25">
      <c r="A482">
        <v>6.0599999999990697</v>
      </c>
      <c r="B482" s="27">
        <f t="shared" si="27"/>
        <v>25.518659999996085</v>
      </c>
      <c r="E482" s="52">
        <f t="shared" si="26"/>
        <v>9.4595482511720865E-4</v>
      </c>
    </row>
    <row r="483" spans="1:5" x14ac:dyDescent="0.25">
      <c r="A483">
        <v>6.0799999999990604</v>
      </c>
      <c r="B483" s="27">
        <f t="shared" si="27"/>
        <v>25.602879999996045</v>
      </c>
      <c r="E483" s="52">
        <f t="shared" si="26"/>
        <v>9.0288664815193402E-4</v>
      </c>
    </row>
    <row r="484" spans="1:5" x14ac:dyDescent="0.25">
      <c r="A484">
        <v>6.0999999999990502</v>
      </c>
      <c r="B484" s="27">
        <f t="shared" si="27"/>
        <v>25.687099999996001</v>
      </c>
      <c r="E484" s="52">
        <f t="shared" si="26"/>
        <v>8.6175475906031542E-4</v>
      </c>
    </row>
    <row r="485" spans="1:5" x14ac:dyDescent="0.25">
      <c r="A485">
        <v>6.11999999999904</v>
      </c>
      <c r="B485" s="27">
        <f t="shared" si="27"/>
        <v>25.77131999999596</v>
      </c>
      <c r="E485" s="52">
        <f t="shared" si="26"/>
        <v>8.2247430013312041E-4</v>
      </c>
    </row>
    <row r="486" spans="1:5" x14ac:dyDescent="0.25">
      <c r="A486">
        <v>6.1399999999990396</v>
      </c>
      <c r="B486" s="27">
        <f t="shared" si="27"/>
        <v>25.855539999995958</v>
      </c>
      <c r="E486" s="52">
        <f t="shared" si="26"/>
        <v>7.8496396879120661E-4</v>
      </c>
    </row>
    <row r="487" spans="1:5" x14ac:dyDescent="0.25">
      <c r="A487">
        <v>6.1599999999990303</v>
      </c>
      <c r="B487" s="27">
        <f t="shared" si="27"/>
        <v>25.939759999995918</v>
      </c>
      <c r="E487" s="52">
        <f t="shared" si="26"/>
        <v>7.4914587993893367E-4</v>
      </c>
    </row>
    <row r="488" spans="1:5" x14ac:dyDescent="0.25">
      <c r="A488">
        <v>6.1799999999990201</v>
      </c>
      <c r="B488" s="27">
        <f t="shared" si="27"/>
        <v>26.023979999995877</v>
      </c>
      <c r="E488" s="52">
        <f t="shared" si="26"/>
        <v>7.1494543289407294E-4</v>
      </c>
    </row>
    <row r="489" spans="1:5" x14ac:dyDescent="0.25">
      <c r="A489">
        <v>6.1999999999990099</v>
      </c>
      <c r="B489" s="27">
        <f t="shared" si="27"/>
        <v>26.108199999995833</v>
      </c>
      <c r="E489" s="52">
        <f t="shared" si="26"/>
        <v>6.8229118279239669E-4</v>
      </c>
    </row>
    <row r="490" spans="1:5" x14ac:dyDescent="0.25">
      <c r="A490">
        <v>6.2199999999989997</v>
      </c>
      <c r="B490" s="27">
        <f t="shared" si="27"/>
        <v>26.192419999995789</v>
      </c>
      <c r="E490" s="52">
        <f t="shared" si="26"/>
        <v>6.5111471636378291E-4</v>
      </c>
    </row>
    <row r="491" spans="1:5" x14ac:dyDescent="0.25">
      <c r="A491">
        <v>6.2399999999989904</v>
      </c>
      <c r="B491" s="27">
        <f t="shared" si="27"/>
        <v>26.276639999995751</v>
      </c>
      <c r="E491" s="52">
        <f t="shared" si="26"/>
        <v>6.213505319756634E-4</v>
      </c>
    </row>
    <row r="492" spans="1:5" x14ac:dyDescent="0.25">
      <c r="A492">
        <v>6.2599999999989802</v>
      </c>
      <c r="B492" s="27">
        <f t="shared" si="27"/>
        <v>26.360859999995707</v>
      </c>
      <c r="E492" s="52">
        <f t="shared" si="26"/>
        <v>5.929359238388682E-4</v>
      </c>
    </row>
    <row r="493" spans="1:5" x14ac:dyDescent="0.25">
      <c r="A493">
        <v>6.27999999999897</v>
      </c>
      <c r="B493" s="27">
        <f t="shared" si="27"/>
        <v>26.445079999995663</v>
      </c>
      <c r="E493" s="52">
        <f t="shared" ref="E493:E535" si="29">_xlfn.T.DIST(A387,$K$2-2,FALSE)</f>
        <v>5.6581087027064302E-4</v>
      </c>
    </row>
    <row r="494" spans="1:5" x14ac:dyDescent="0.25">
      <c r="A494">
        <v>6.2999999999989598</v>
      </c>
      <c r="B494" s="27">
        <f t="shared" si="27"/>
        <v>26.529299999995622</v>
      </c>
      <c r="E494" s="52">
        <f t="shared" si="29"/>
        <v>5.3991792590937435E-4</v>
      </c>
    </row>
    <row r="495" spans="1:5" x14ac:dyDescent="0.25">
      <c r="A495">
        <v>6.3199999999989496</v>
      </c>
      <c r="B495" s="27">
        <f t="shared" si="27"/>
        <v>26.613519999995578</v>
      </c>
      <c r="E495" s="52">
        <f t="shared" si="29"/>
        <v>5.1520211777580471E-4</v>
      </c>
    </row>
    <row r="496" spans="1:5" x14ac:dyDescent="0.25">
      <c r="A496">
        <v>6.3399999999989403</v>
      </c>
      <c r="B496" s="27">
        <f t="shared" si="27"/>
        <v>26.697739999995541</v>
      </c>
      <c r="E496" s="52">
        <f t="shared" si="29"/>
        <v>4.9161084507578167E-4</v>
      </c>
    </row>
    <row r="497" spans="1:5" x14ac:dyDescent="0.25">
      <c r="A497">
        <v>6.3599999999989301</v>
      </c>
      <c r="B497" s="27">
        <f t="shared" si="27"/>
        <v>26.781959999995497</v>
      </c>
      <c r="E497" s="52">
        <f t="shared" si="29"/>
        <v>4.6909378264031222E-4</v>
      </c>
    </row>
    <row r="498" spans="1:5" x14ac:dyDescent="0.25">
      <c r="A498">
        <v>6.3799999999989199</v>
      </c>
      <c r="B498" s="27">
        <f t="shared" si="27"/>
        <v>26.866179999995452</v>
      </c>
      <c r="E498" s="52">
        <f t="shared" si="29"/>
        <v>4.4760278789924564E-4</v>
      </c>
    </row>
    <row r="499" spans="1:5" x14ac:dyDescent="0.25">
      <c r="A499">
        <v>6.3999999999989203</v>
      </c>
      <c r="B499" s="27">
        <f t="shared" si="27"/>
        <v>26.950399999995454</v>
      </c>
      <c r="E499" s="52">
        <f t="shared" si="29"/>
        <v>4.2709181128617815E-4</v>
      </c>
    </row>
    <row r="500" spans="1:5" x14ac:dyDescent="0.25">
      <c r="A500">
        <v>6.4199999999989004</v>
      </c>
      <c r="B500" s="27">
        <f t="shared" si="27"/>
        <v>27.034619999995371</v>
      </c>
      <c r="E500" s="52">
        <f t="shared" si="29"/>
        <v>4.0751680997295548E-4</v>
      </c>
    </row>
    <row r="501" spans="1:5" x14ac:dyDescent="0.25">
      <c r="A501">
        <v>6.4399999999988999</v>
      </c>
      <c r="B501" s="27">
        <f t="shared" si="27"/>
        <v>27.11883999999537</v>
      </c>
      <c r="E501" s="52">
        <f t="shared" si="29"/>
        <v>3.8883566483362411E-4</v>
      </c>
    </row>
    <row r="502" spans="1:5" x14ac:dyDescent="0.25">
      <c r="A502">
        <v>6.4599999999988897</v>
      </c>
      <c r="B502" s="27">
        <f t="shared" si="27"/>
        <v>27.203059999995325</v>
      </c>
      <c r="E502" s="52">
        <f t="shared" si="29"/>
        <v>3.7100810053897773E-4</v>
      </c>
    </row>
    <row r="503" spans="1:5" x14ac:dyDescent="0.25">
      <c r="A503">
        <v>6.4799999999988804</v>
      </c>
      <c r="B503" s="27">
        <f t="shared" si="27"/>
        <v>27.287279999995288</v>
      </c>
      <c r="E503" s="52">
        <f t="shared" si="29"/>
        <v>3.5399560868433873E-4</v>
      </c>
    </row>
    <row r="504" spans="1:5" x14ac:dyDescent="0.25">
      <c r="A504">
        <v>6.4999999999988702</v>
      </c>
      <c r="B504" s="27">
        <f t="shared" si="27"/>
        <v>27.371499999995244</v>
      </c>
      <c r="E504" s="52">
        <f t="shared" si="29"/>
        <v>3.3776137385484011E-4</v>
      </c>
    </row>
    <row r="505" spans="1:5" x14ac:dyDescent="0.25">
      <c r="A505">
        <v>6.51999999999886</v>
      </c>
      <c r="B505" s="27">
        <f t="shared" si="27"/>
        <v>27.455719999995203</v>
      </c>
      <c r="E505" s="52">
        <f t="shared" si="29"/>
        <v>3.2227020253411837E-4</v>
      </c>
    </row>
    <row r="506" spans="1:5" x14ac:dyDescent="0.25">
      <c r="A506">
        <v>6.5399999999988498</v>
      </c>
      <c r="B506" s="27">
        <f t="shared" si="27"/>
        <v>27.539939999995159</v>
      </c>
      <c r="E506" s="52">
        <f t="shared" si="29"/>
        <v>3.074884547640911E-4</v>
      </c>
    </row>
    <row r="507" spans="1:5" x14ac:dyDescent="0.25">
      <c r="A507">
        <v>6.5599999999988396</v>
      </c>
      <c r="B507" s="27">
        <f t="shared" si="27"/>
        <v>27.624159999995115</v>
      </c>
      <c r="E507" s="52">
        <f t="shared" si="29"/>
        <v>2.9338397846534058E-4</v>
      </c>
    </row>
    <row r="508" spans="1:5" x14ac:dyDescent="0.25">
      <c r="A508">
        <v>6.5799999999988303</v>
      </c>
      <c r="B508" s="27">
        <f t="shared" si="27"/>
        <v>27.708379999995078</v>
      </c>
      <c r="E508" s="52">
        <f t="shared" si="29"/>
        <v>2.7992604632944842E-4</v>
      </c>
    </row>
    <row r="509" spans="1:5" x14ac:dyDescent="0.25">
      <c r="A509">
        <v>6.5999999999988201</v>
      </c>
      <c r="B509" s="27">
        <f t="shared" si="27"/>
        <v>27.792599999995033</v>
      </c>
      <c r="E509" s="52">
        <f t="shared" si="29"/>
        <v>2.6708529519659495E-4</v>
      </c>
    </row>
    <row r="510" spans="1:5" x14ac:dyDescent="0.25">
      <c r="A510">
        <v>6.6199999999988099</v>
      </c>
      <c r="B510" s="27">
        <f t="shared" si="27"/>
        <v>27.876819999994989</v>
      </c>
      <c r="E510" s="52">
        <f t="shared" si="29"/>
        <v>2.5483366783366379E-4</v>
      </c>
    </row>
    <row r="511" spans="1:5" x14ac:dyDescent="0.25">
      <c r="A511">
        <v>6.6399999999987998</v>
      </c>
      <c r="B511" s="27">
        <f t="shared" si="27"/>
        <v>27.961039999994949</v>
      </c>
      <c r="E511" s="52">
        <f t="shared" si="29"/>
        <v>2.4314435703008303E-4</v>
      </c>
    </row>
    <row r="512" spans="1:5" x14ac:dyDescent="0.25">
      <c r="A512">
        <v>6.6599999999987904</v>
      </c>
      <c r="B512" s="27">
        <f t="shared" si="27"/>
        <v>28.045259999994908</v>
      </c>
      <c r="E512" s="52">
        <f t="shared" si="29"/>
        <v>2.319917519306425E-4</v>
      </c>
    </row>
    <row r="513" spans="1:5" x14ac:dyDescent="0.25">
      <c r="A513">
        <v>6.6799999999987802</v>
      </c>
      <c r="B513" s="27">
        <f t="shared" si="27"/>
        <v>28.129479999994867</v>
      </c>
      <c r="E513" s="52">
        <f t="shared" si="29"/>
        <v>2.2135138652655618E-4</v>
      </c>
    </row>
    <row r="514" spans="1:5" x14ac:dyDescent="0.25">
      <c r="A514">
        <v>6.6999999999987701</v>
      </c>
      <c r="B514" s="27">
        <f t="shared" ref="B514:B527" si="30">A514*$J$2+L$2</f>
        <v>28.213699999994823</v>
      </c>
      <c r="E514" s="52">
        <f t="shared" si="29"/>
        <v>2.1119989022803796E-4</v>
      </c>
    </row>
    <row r="515" spans="1:5" x14ac:dyDescent="0.25">
      <c r="A515">
        <v>6.7199999999987696</v>
      </c>
      <c r="B515" s="27">
        <f t="shared" si="30"/>
        <v>28.297919999994821</v>
      </c>
      <c r="E515" s="52">
        <f t="shared" si="29"/>
        <v>2.0151494044373157E-4</v>
      </c>
    </row>
    <row r="516" spans="1:5" x14ac:dyDescent="0.25">
      <c r="A516">
        <v>6.7399999999987603</v>
      </c>
      <c r="B516" s="27">
        <f t="shared" si="30"/>
        <v>28.382139999994781</v>
      </c>
      <c r="E516" s="52">
        <f t="shared" si="29"/>
        <v>1.9227521709432231E-4</v>
      </c>
    </row>
    <row r="517" spans="1:5" x14ac:dyDescent="0.25">
      <c r="A517">
        <v>6.7599999999987501</v>
      </c>
      <c r="B517" s="27">
        <f t="shared" si="30"/>
        <v>28.46635999999474</v>
      </c>
      <c r="E517" s="52">
        <f t="shared" si="29"/>
        <v>1.8346035898971161E-4</v>
      </c>
    </row>
    <row r="518" spans="1:5" x14ac:dyDescent="0.25">
      <c r="A518">
        <v>6.7799999999987399</v>
      </c>
      <c r="B518" s="27">
        <f t="shared" si="30"/>
        <v>28.550579999994696</v>
      </c>
      <c r="E518" s="52">
        <f t="shared" si="29"/>
        <v>1.7505092200112145E-4</v>
      </c>
    </row>
    <row r="519" spans="1:5" x14ac:dyDescent="0.25">
      <c r="A519">
        <v>6.7999999999987297</v>
      </c>
      <c r="B519" s="27">
        <f t="shared" si="30"/>
        <v>28.634799999994652</v>
      </c>
      <c r="E519" s="52">
        <f t="shared" si="29"/>
        <v>1.6702833896150218E-4</v>
      </c>
    </row>
    <row r="520" spans="1:5" x14ac:dyDescent="0.25">
      <c r="A520">
        <v>6.8199999999987204</v>
      </c>
      <c r="B520" s="27">
        <f t="shared" si="30"/>
        <v>28.719019999994615</v>
      </c>
      <c r="E520" s="52">
        <f t="shared" si="29"/>
        <v>1.5937488122958591E-4</v>
      </c>
    </row>
    <row r="521" spans="1:5" x14ac:dyDescent="0.25">
      <c r="A521">
        <v>6.8399999999987102</v>
      </c>
      <c r="B521" s="27">
        <f t="shared" si="30"/>
        <v>28.80323999999457</v>
      </c>
      <c r="E521" s="52">
        <f t="shared" si="29"/>
        <v>1.520736218548764E-4</v>
      </c>
    </row>
    <row r="522" spans="1:5" x14ac:dyDescent="0.25">
      <c r="A522">
        <v>6.8599999999987</v>
      </c>
      <c r="B522" s="27">
        <f t="shared" si="30"/>
        <v>28.88745999999453</v>
      </c>
      <c r="E522" s="52">
        <f t="shared" si="29"/>
        <v>1.4510840028279852E-4</v>
      </c>
    </row>
    <row r="523" spans="1:5" x14ac:dyDescent="0.25">
      <c r="A523">
        <v>6.8799999999986898</v>
      </c>
      <c r="B523" s="27">
        <f t="shared" si="30"/>
        <v>28.971679999994485</v>
      </c>
      <c r="E523" s="52">
        <f t="shared" si="29"/>
        <v>1.3846378854112334E-4</v>
      </c>
    </row>
    <row r="524" spans="1:5" x14ac:dyDescent="0.25">
      <c r="A524">
        <v>6.8999999999986796</v>
      </c>
      <c r="B524" s="27">
        <f t="shared" si="30"/>
        <v>29.055899999994441</v>
      </c>
      <c r="E524" s="52">
        <f t="shared" si="29"/>
        <v>1.3212505885065558E-4</v>
      </c>
    </row>
    <row r="525" spans="1:5" x14ac:dyDescent="0.25">
      <c r="A525">
        <v>6.9199999999986703</v>
      </c>
      <c r="B525" s="27">
        <f t="shared" si="30"/>
        <v>29.140119999994404</v>
      </c>
      <c r="E525" s="52">
        <f t="shared" si="29"/>
        <v>1.2607815260500625E-4</v>
      </c>
    </row>
    <row r="526" spans="1:5" x14ac:dyDescent="0.25">
      <c r="A526">
        <v>6.9399999999986601</v>
      </c>
      <c r="B526" s="27">
        <f t="shared" si="30"/>
        <v>29.22433999999436</v>
      </c>
      <c r="E526" s="52">
        <f t="shared" si="29"/>
        <v>1.2030965066606156E-4</v>
      </c>
    </row>
    <row r="527" spans="1:5" x14ac:dyDescent="0.25">
      <c r="A527">
        <v>6.9599999999986499</v>
      </c>
      <c r="B527" s="27">
        <f t="shared" si="30"/>
        <v>29.308559999994316</v>
      </c>
      <c r="E527" s="52">
        <f t="shared" si="29"/>
        <v>1.1480674492358275E-4</v>
      </c>
    </row>
    <row r="528" spans="1:5" x14ac:dyDescent="0.25">
      <c r="E528" s="52">
        <f t="shared" si="29"/>
        <v>1.0955721106899969E-4</v>
      </c>
    </row>
    <row r="529" spans="5:5" x14ac:dyDescent="0.25">
      <c r="E529" s="52">
        <f t="shared" si="29"/>
        <v>1.0454938253526305E-4</v>
      </c>
    </row>
    <row r="530" spans="5:5" x14ac:dyDescent="0.25">
      <c r="E530" s="52">
        <f t="shared" si="29"/>
        <v>9.9772125556210183E-5</v>
      </c>
    </row>
    <row r="531" spans="5:5" x14ac:dyDescent="0.25">
      <c r="E531" s="52">
        <f t="shared" si="29"/>
        <v>9.5214815300536434E-5</v>
      </c>
    </row>
    <row r="532" spans="5:5" x14ac:dyDescent="0.25">
      <c r="E532" s="52">
        <f t="shared" si="29"/>
        <v>9.0867313037044903E-5</v>
      </c>
    </row>
    <row r="533" spans="5:5" x14ac:dyDescent="0.25">
      <c r="E533" s="52">
        <f t="shared" si="29"/>
        <v>8.6719944289374837E-5</v>
      </c>
    </row>
    <row r="534" spans="5:5" x14ac:dyDescent="0.25">
      <c r="E534" s="52">
        <f t="shared" si="29"/>
        <v>8.2763477939921777E-5</v>
      </c>
    </row>
    <row r="535" spans="5:5" x14ac:dyDescent="0.25">
      <c r="E535" s="52">
        <f t="shared" si="29"/>
        <v>7.8989106244107139E-5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35"/>
  <sheetViews>
    <sheetView workbookViewId="0">
      <pane ySplit="1515" topLeftCell="A264" activePane="bottomLeft"/>
      <selection pane="bottomLeft"/>
    </sheetView>
  </sheetViews>
  <sheetFormatPr defaultRowHeight="15" x14ac:dyDescent="0.25"/>
  <cols>
    <col min="1" max="1" width="5.7109375" customWidth="1"/>
    <col min="2" max="2" width="7" style="27" customWidth="1"/>
    <col min="3" max="3" width="10.7109375" style="52" customWidth="1"/>
    <col min="4" max="4" width="11.5703125" customWidth="1"/>
    <col min="5" max="5" width="10.7109375" customWidth="1"/>
    <col min="6" max="6" width="7.85546875" customWidth="1"/>
    <col min="8" max="8" width="10.85546875" style="22" customWidth="1"/>
    <col min="10" max="10" width="13" customWidth="1"/>
    <col min="11" max="11" width="10.7109375" customWidth="1"/>
  </cols>
  <sheetData>
    <row r="1" spans="1:13" ht="63" customHeight="1" x14ac:dyDescent="0.25">
      <c r="A1" s="42" t="s">
        <v>26</v>
      </c>
      <c r="B1" s="43" t="s">
        <v>32</v>
      </c>
      <c r="C1" s="43" t="s">
        <v>33</v>
      </c>
      <c r="D1" s="42" t="s">
        <v>34</v>
      </c>
      <c r="E1" s="42" t="s">
        <v>35</v>
      </c>
      <c r="F1" s="42" t="s">
        <v>36</v>
      </c>
      <c r="G1" s="42" t="s">
        <v>8</v>
      </c>
      <c r="J1" s="44" t="s">
        <v>37</v>
      </c>
      <c r="K1" s="45" t="s">
        <v>3</v>
      </c>
      <c r="L1" s="45" t="s">
        <v>38</v>
      </c>
      <c r="M1" s="46" t="s">
        <v>39</v>
      </c>
    </row>
    <row r="2" spans="1:13" x14ac:dyDescent="0.25">
      <c r="A2">
        <v>-3.54</v>
      </c>
      <c r="B2" s="27">
        <f t="shared" ref="B2:B65" si="0">A2*$J$2+L$2</f>
        <v>-14.906940000000001</v>
      </c>
      <c r="C2">
        <f t="shared" ref="C2:C65" si="1">_xlfn.T.DIST(A2,$K$2-2,FALSE)</f>
        <v>2.3828222444834874E-3</v>
      </c>
      <c r="D2" s="42"/>
      <c r="E2" s="42"/>
      <c r="F2" s="42"/>
      <c r="G2">
        <f t="shared" ref="G2:G65" si="2">_xlfn.T.DIST(A2,$K$2,TRUE)</f>
        <v>9.1936141810852279E-4</v>
      </c>
      <c r="H2" s="22">
        <f t="shared" ref="H2:H65" si="3">C2</f>
        <v>2.3828222444834874E-3</v>
      </c>
      <c r="J2" s="47">
        <v>4.2110000000000003</v>
      </c>
      <c r="K2" s="48">
        <v>22</v>
      </c>
      <c r="L2" s="48">
        <v>0</v>
      </c>
      <c r="M2" s="49">
        <v>8.8000000000000007</v>
      </c>
    </row>
    <row r="3" spans="1:13" ht="15.75" thickBot="1" x14ac:dyDescent="0.3">
      <c r="A3">
        <v>-3.52</v>
      </c>
      <c r="B3" s="27">
        <f t="shared" si="0"/>
        <v>-14.82272</v>
      </c>
      <c r="C3">
        <f t="shared" si="1"/>
        <v>2.4941773206933861E-3</v>
      </c>
      <c r="D3" s="42"/>
      <c r="E3" s="42"/>
      <c r="F3" s="42"/>
      <c r="G3">
        <f t="shared" si="2"/>
        <v>9.6461471058311777E-4</v>
      </c>
      <c r="H3" s="22">
        <f t="shared" si="3"/>
        <v>2.4941773206933861E-3</v>
      </c>
      <c r="J3" s="24"/>
      <c r="K3" s="50"/>
      <c r="L3" s="50"/>
      <c r="M3" s="25"/>
    </row>
    <row r="4" spans="1:13" x14ac:dyDescent="0.25">
      <c r="A4">
        <v>-3.5</v>
      </c>
      <c r="B4" s="27">
        <f t="shared" si="0"/>
        <v>-14.738500000000002</v>
      </c>
      <c r="C4">
        <f t="shared" si="1"/>
        <v>2.6105772275963452E-3</v>
      </c>
      <c r="D4" s="42"/>
      <c r="E4" s="42"/>
      <c r="F4" s="42"/>
      <c r="G4">
        <f t="shared" si="2"/>
        <v>1.0120495942638245E-3</v>
      </c>
      <c r="H4" s="22">
        <f t="shared" si="3"/>
        <v>2.6105772275963452E-3</v>
      </c>
    </row>
    <row r="5" spans="1:13" x14ac:dyDescent="0.25">
      <c r="A5">
        <v>-3.48</v>
      </c>
      <c r="B5" s="27">
        <f t="shared" si="0"/>
        <v>-14.654280000000002</v>
      </c>
      <c r="C5">
        <f t="shared" si="1"/>
        <v>2.7322383352874555E-3</v>
      </c>
      <c r="D5" s="42"/>
      <c r="E5" s="42"/>
      <c r="F5" s="42"/>
      <c r="G5">
        <f t="shared" si="2"/>
        <v>1.0617674807194011E-3</v>
      </c>
      <c r="H5" s="22">
        <f t="shared" si="3"/>
        <v>2.7322383352874555E-3</v>
      </c>
    </row>
    <row r="6" spans="1:13" x14ac:dyDescent="0.25">
      <c r="A6">
        <v>-3.46</v>
      </c>
      <c r="B6" s="27">
        <f t="shared" si="0"/>
        <v>-14.570060000000002</v>
      </c>
      <c r="C6">
        <f t="shared" si="1"/>
        <v>2.8593854358352671E-3</v>
      </c>
      <c r="D6" s="42"/>
      <c r="E6" s="42"/>
      <c r="F6" s="42"/>
      <c r="G6">
        <f t="shared" si="2"/>
        <v>1.1138742190341729E-3</v>
      </c>
      <c r="H6" s="22">
        <f t="shared" si="3"/>
        <v>2.8593854358352671E-3</v>
      </c>
    </row>
    <row r="7" spans="1:13" x14ac:dyDescent="0.25">
      <c r="A7">
        <v>-3.44</v>
      </c>
      <c r="B7" s="27">
        <f t="shared" si="0"/>
        <v>-14.485840000000001</v>
      </c>
      <c r="C7">
        <f t="shared" si="1"/>
        <v>2.9922520132058916E-3</v>
      </c>
      <c r="D7" s="42"/>
      <c r="E7" s="42"/>
      <c r="F7" s="42"/>
      <c r="G7">
        <f t="shared" si="2"/>
        <v>1.1684802708266508E-3</v>
      </c>
      <c r="H7" s="22">
        <f t="shared" si="3"/>
        <v>2.9922520132058916E-3</v>
      </c>
    </row>
    <row r="8" spans="1:13" x14ac:dyDescent="0.25">
      <c r="A8">
        <v>-3.42</v>
      </c>
      <c r="B8" s="27">
        <f t="shared" si="0"/>
        <v>-14.401620000000001</v>
      </c>
      <c r="C8">
        <f t="shared" si="1"/>
        <v>3.1310805179487634E-3</v>
      </c>
      <c r="D8" s="42"/>
      <c r="E8" s="42"/>
      <c r="F8" s="42"/>
      <c r="G8">
        <f t="shared" si="2"/>
        <v>1.2257008908892265E-3</v>
      </c>
      <c r="H8" s="22">
        <f t="shared" si="3"/>
        <v>3.1310805179487634E-3</v>
      </c>
    </row>
    <row r="9" spans="1:13" x14ac:dyDescent="0.25">
      <c r="A9">
        <v>-3.4</v>
      </c>
      <c r="B9" s="27">
        <f t="shared" si="0"/>
        <v>-14.317400000000001</v>
      </c>
      <c r="C9">
        <f t="shared" si="1"/>
        <v>3.2761226464425503E-3</v>
      </c>
      <c r="D9" s="42"/>
      <c r="E9" s="42"/>
      <c r="F9" s="42"/>
      <c r="G9">
        <f t="shared" si="2"/>
        <v>1.2856563135437208E-3</v>
      </c>
      <c r="H9" s="22">
        <f t="shared" si="3"/>
        <v>3.2761226464425503E-3</v>
      </c>
    </row>
    <row r="10" spans="1:13" x14ac:dyDescent="0.25">
      <c r="A10">
        <v>-3.38</v>
      </c>
      <c r="B10" s="27">
        <f t="shared" si="0"/>
        <v>-14.233180000000001</v>
      </c>
      <c r="C10">
        <f t="shared" si="1"/>
        <v>3.4276396244723737E-3</v>
      </c>
      <c r="D10" s="42"/>
      <c r="E10" s="42"/>
      <c r="F10" s="42"/>
      <c r="G10">
        <f t="shared" si="2"/>
        <v>1.3484719448028553E-3</v>
      </c>
      <c r="H10" s="22">
        <f t="shared" si="3"/>
        <v>3.4276396244723737E-3</v>
      </c>
    </row>
    <row r="11" spans="1:13" x14ac:dyDescent="0.25">
      <c r="A11">
        <v>-3.36</v>
      </c>
      <c r="B11" s="27">
        <f t="shared" si="0"/>
        <v>-14.148960000000001</v>
      </c>
      <c r="C11">
        <f t="shared" si="1"/>
        <v>3.5859024948811805E-3</v>
      </c>
      <c r="D11" s="42"/>
      <c r="E11" s="42"/>
      <c r="F11" s="42"/>
      <c r="G11">
        <f t="shared" si="2"/>
        <v>1.4142785604223831E-3</v>
      </c>
      <c r="H11" s="22">
        <f t="shared" si="3"/>
        <v>3.5859024948811805E-3</v>
      </c>
    </row>
    <row r="12" spans="1:13" x14ac:dyDescent="0.25">
      <c r="A12">
        <v>-3.34</v>
      </c>
      <c r="B12" s="27">
        <f t="shared" si="0"/>
        <v>-14.06474</v>
      </c>
      <c r="C12">
        <f t="shared" si="1"/>
        <v>3.7511924090074247E-3</v>
      </c>
      <c r="D12" s="42"/>
      <c r="E12" s="42"/>
      <c r="F12" s="42"/>
      <c r="G12">
        <f t="shared" si="2"/>
        <v>1.4832125099228149E-3</v>
      </c>
      <c r="H12" s="22">
        <f t="shared" si="3"/>
        <v>3.7511924090074247E-3</v>
      </c>
    </row>
    <row r="13" spans="1:13" x14ac:dyDescent="0.25">
      <c r="A13">
        <v>-3.32</v>
      </c>
      <c r="B13" s="27">
        <f t="shared" si="0"/>
        <v>-13.98052</v>
      </c>
      <c r="C13">
        <f t="shared" si="1"/>
        <v>3.923800921589728E-3</v>
      </c>
      <c r="D13" s="42"/>
      <c r="E13" s="42"/>
      <c r="F13" s="42"/>
      <c r="G13">
        <f t="shared" si="2"/>
        <v>1.5554159266528561E-3</v>
      </c>
      <c r="H13" s="22">
        <f t="shared" si="3"/>
        <v>3.923800921589728E-3</v>
      </c>
    </row>
    <row r="14" spans="1:13" x14ac:dyDescent="0.25">
      <c r="A14">
        <v>-3.3</v>
      </c>
      <c r="B14" s="27">
        <f t="shared" si="0"/>
        <v>-13.8963</v>
      </c>
      <c r="C14">
        <f t="shared" si="1"/>
        <v>4.104030288785092E-3</v>
      </c>
      <c r="D14" s="42"/>
      <c r="E14" s="42"/>
      <c r="F14" s="42"/>
      <c r="G14">
        <f t="shared" si="2"/>
        <v>1.63103694395964E-3</v>
      </c>
      <c r="H14" s="22">
        <f t="shared" si="3"/>
        <v>4.104030288785092E-3</v>
      </c>
    </row>
    <row r="15" spans="1:13" x14ac:dyDescent="0.25">
      <c r="A15">
        <v>-3.28</v>
      </c>
      <c r="B15" s="27">
        <f t="shared" si="0"/>
        <v>-13.81208</v>
      </c>
      <c r="C15">
        <f t="shared" si="1"/>
        <v>4.2921937689122469E-3</v>
      </c>
      <c r="D15" s="42"/>
      <c r="E15" s="42"/>
      <c r="F15" s="42"/>
      <c r="G15">
        <f t="shared" si="2"/>
        <v>1.7102299175226236E-3</v>
      </c>
      <c r="H15" s="22">
        <f t="shared" si="3"/>
        <v>4.2921937689122469E-3</v>
      </c>
    </row>
    <row r="16" spans="1:13" x14ac:dyDescent="0.25">
      <c r="A16">
        <v>-3.26</v>
      </c>
      <c r="B16" s="27">
        <f t="shared" si="0"/>
        <v>-13.72786</v>
      </c>
      <c r="C16">
        <f t="shared" si="1"/>
        <v>4.4886159254942902E-3</v>
      </c>
      <c r="D16" s="42"/>
      <c r="E16" s="42"/>
      <c r="F16" s="42"/>
      <c r="G16">
        <f t="shared" si="2"/>
        <v>1.7931556538993215E-3</v>
      </c>
      <c r="H16" s="22">
        <f t="shared" si="3"/>
        <v>4.4886159254942902E-3</v>
      </c>
    </row>
    <row r="17" spans="1:8" x14ac:dyDescent="0.25">
      <c r="A17">
        <v>-3.24</v>
      </c>
      <c r="B17" s="27">
        <f t="shared" si="0"/>
        <v>-13.643640000000001</v>
      </c>
      <c r="C17">
        <f t="shared" si="1"/>
        <v>4.6936329321360425E-3</v>
      </c>
      <c r="D17" s="42"/>
      <c r="E17" s="42"/>
      <c r="F17" s="42"/>
      <c r="G17">
        <f t="shared" si="2"/>
        <v>1.879981645321557E-3</v>
      </c>
      <c r="H17" s="22">
        <f t="shared" si="3"/>
        <v>4.6936329321360425E-3</v>
      </c>
    </row>
    <row r="18" spans="1:8" x14ac:dyDescent="0.25">
      <c r="A18">
        <v>-3.22</v>
      </c>
      <c r="B18" s="27">
        <f t="shared" si="0"/>
        <v>-13.559420000000001</v>
      </c>
      <c r="C18">
        <f t="shared" si="1"/>
        <v>4.9075928787306738E-3</v>
      </c>
      <c r="D18" s="42"/>
      <c r="E18" s="42"/>
      <c r="F18" s="42"/>
      <c r="G18">
        <f t="shared" si="2"/>
        <v>1.9708823107702418E-3</v>
      </c>
      <c r="H18" s="22">
        <f t="shared" si="3"/>
        <v>4.9075928787306738E-3</v>
      </c>
    </row>
    <row r="19" spans="1:8" x14ac:dyDescent="0.25">
      <c r="A19">
        <v>-3.2</v>
      </c>
      <c r="B19" s="27">
        <f t="shared" si="0"/>
        <v>-13.475200000000001</v>
      </c>
      <c r="C19">
        <f t="shared" si="1"/>
        <v>5.1308560784476074E-3</v>
      </c>
      <c r="D19" s="42"/>
      <c r="E19" s="42"/>
      <c r="F19" s="42"/>
      <c r="G19">
        <f t="shared" si="2"/>
        <v>2.0660392433456852E-3</v>
      </c>
      <c r="H19" s="22">
        <f t="shared" si="3"/>
        <v>5.1308560784476074E-3</v>
      </c>
    </row>
    <row r="20" spans="1:8" x14ac:dyDescent="0.25">
      <c r="A20">
        <v>-3.18</v>
      </c>
      <c r="B20" s="27">
        <f t="shared" si="0"/>
        <v>-13.390980000000001</v>
      </c>
      <c r="C20">
        <f t="shared" si="1"/>
        <v>5.3637953749095905E-3</v>
      </c>
      <c r="D20" s="42"/>
      <c r="E20" s="42"/>
      <c r="F20" s="42"/>
      <c r="G20">
        <f t="shared" si="2"/>
        <v>2.1656414639380445E-3</v>
      </c>
      <c r="H20" s="22">
        <f t="shared" si="3"/>
        <v>5.3637953749095905E-3</v>
      </c>
    </row>
    <row r="21" spans="1:8" x14ac:dyDescent="0.25">
      <c r="A21">
        <v>-3.16</v>
      </c>
      <c r="B21" s="27">
        <f t="shared" si="0"/>
        <v>-13.306760000000002</v>
      </c>
      <c r="C21">
        <f t="shared" si="1"/>
        <v>5.6067964489200702E-3</v>
      </c>
      <c r="D21" s="42"/>
      <c r="E21" s="42"/>
      <c r="F21" s="42"/>
      <c r="G21">
        <f t="shared" si="2"/>
        <v>2.2698856811894904E-3</v>
      </c>
      <c r="H21" s="22">
        <f t="shared" si="3"/>
        <v>5.6067964489200702E-3</v>
      </c>
    </row>
    <row r="22" spans="1:8" x14ac:dyDescent="0.25">
      <c r="A22">
        <v>-3.14</v>
      </c>
      <c r="B22" s="27">
        <f t="shared" si="0"/>
        <v>-13.222540000000002</v>
      </c>
      <c r="C22">
        <f t="shared" si="1"/>
        <v>5.860258124054653E-3</v>
      </c>
      <c r="D22" s="42"/>
      <c r="E22" s="42"/>
      <c r="F22" s="42"/>
      <c r="G22">
        <f t="shared" si="2"/>
        <v>2.3789765577253725E-3</v>
      </c>
      <c r="H22" s="22">
        <f t="shared" si="3"/>
        <v>5.860258124054653E-3</v>
      </c>
    </row>
    <row r="23" spans="1:8" x14ac:dyDescent="0.25">
      <c r="A23">
        <v>-3.12</v>
      </c>
      <c r="B23" s="27">
        <f t="shared" si="0"/>
        <v>-13.138320000000002</v>
      </c>
      <c r="C23">
        <f t="shared" si="1"/>
        <v>6.1245926703800248E-3</v>
      </c>
      <c r="D23" s="42"/>
      <c r="E23" s="42"/>
      <c r="F23" s="42"/>
      <c r="G23">
        <f t="shared" si="2"/>
        <v>2.4931269826167076E-3</v>
      </c>
      <c r="H23" s="22">
        <f t="shared" si="3"/>
        <v>6.1245926703800248E-3</v>
      </c>
    </row>
    <row r="24" spans="1:8" x14ac:dyDescent="0.25">
      <c r="A24">
        <v>-3.1</v>
      </c>
      <c r="B24" s="27">
        <f t="shared" si="0"/>
        <v>-13.054100000000002</v>
      </c>
      <c r="C24">
        <f t="shared" si="1"/>
        <v>6.4002261055124444E-3</v>
      </c>
      <c r="D24" s="42"/>
      <c r="E24" s="42"/>
      <c r="F24" s="42"/>
      <c r="G24">
        <f t="shared" si="2"/>
        <v>2.612558350019984E-3</v>
      </c>
      <c r="H24" s="22">
        <f t="shared" si="3"/>
        <v>6.4002261055124444E-3</v>
      </c>
    </row>
    <row r="25" spans="1:8" x14ac:dyDescent="0.25">
      <c r="A25">
        <v>-3.08</v>
      </c>
      <c r="B25" s="27">
        <f t="shared" si="0"/>
        <v>-12.969880000000002</v>
      </c>
      <c r="C25">
        <f t="shared" si="1"/>
        <v>6.6875984921745037E-3</v>
      </c>
      <c r="D25" s="42"/>
      <c r="E25" s="42"/>
      <c r="F25" s="42"/>
      <c r="G25">
        <f t="shared" si="2"/>
        <v>2.7375008439229961E-3</v>
      </c>
      <c r="H25" s="22">
        <f t="shared" si="3"/>
        <v>6.6875984921745037E-3</v>
      </c>
    </row>
    <row r="26" spans="1:8" x14ac:dyDescent="0.25">
      <c r="A26">
        <v>-3.06</v>
      </c>
      <c r="B26" s="27">
        <f t="shared" si="0"/>
        <v>-12.885660000000001</v>
      </c>
      <c r="C26">
        <f t="shared" si="1"/>
        <v>6.9871642313536018E-3</v>
      </c>
      <c r="D26" s="42"/>
      <c r="E26" s="42"/>
      <c r="F26" s="42"/>
      <c r="G26">
        <f t="shared" si="2"/>
        <v>2.8681937289069602E-3</v>
      </c>
      <c r="H26" s="22">
        <f t="shared" si="3"/>
        <v>6.9871642313536018E-3</v>
      </c>
    </row>
    <row r="27" spans="1:8" x14ac:dyDescent="0.25">
      <c r="A27">
        <v>-3.04</v>
      </c>
      <c r="B27" s="27">
        <f t="shared" si="0"/>
        <v>-12.801440000000001</v>
      </c>
      <c r="C27">
        <f t="shared" si="1"/>
        <v>7.2993923501091596E-3</v>
      </c>
      <c r="D27" s="42"/>
      <c r="E27" s="42"/>
      <c r="F27" s="42"/>
      <c r="G27">
        <f t="shared" si="2"/>
        <v>3.0048856468157842E-3</v>
      </c>
      <c r="H27" s="22">
        <f t="shared" si="3"/>
        <v>7.2993923501091596E-3</v>
      </c>
    </row>
    <row r="28" spans="1:8" x14ac:dyDescent="0.25">
      <c r="A28">
        <v>-3.02</v>
      </c>
      <c r="B28" s="27">
        <f t="shared" si="0"/>
        <v>-12.717220000000001</v>
      </c>
      <c r="C28">
        <f t="shared" si="1"/>
        <v>7.6247667830171492E-3</v>
      </c>
      <c r="D28" s="42"/>
      <c r="E28" s="42"/>
      <c r="F28" s="42"/>
      <c r="G28">
        <f t="shared" si="2"/>
        <v>3.1478349192023188E-3</v>
      </c>
      <c r="H28" s="22">
        <f t="shared" si="3"/>
        <v>7.6247667830171492E-3</v>
      </c>
    </row>
    <row r="29" spans="1:8" x14ac:dyDescent="0.25">
      <c r="A29">
        <v>-3</v>
      </c>
      <c r="B29" s="27">
        <f t="shared" si="0"/>
        <v>-12.633000000000001</v>
      </c>
      <c r="C29">
        <f t="shared" si="1"/>
        <v>7.9637866461806615E-3</v>
      </c>
      <c r="E29" s="42"/>
      <c r="G29">
        <f t="shared" si="2"/>
        <v>3.2973098553996504E-3</v>
      </c>
      <c r="H29" s="22">
        <f t="shared" si="3"/>
        <v>7.9637866461806615E-3</v>
      </c>
    </row>
    <row r="30" spans="1:8" x14ac:dyDescent="0.25">
      <c r="A30">
        <v>-2.98</v>
      </c>
      <c r="B30" s="27">
        <f t="shared" si="0"/>
        <v>-12.548780000000001</v>
      </c>
      <c r="C30">
        <f t="shared" si="1"/>
        <v>8.3169665026742966E-3</v>
      </c>
      <c r="E30" s="42"/>
      <c r="G30">
        <f t="shared" si="2"/>
        <v>3.4535890660421986E-3</v>
      </c>
      <c r="H30" s="22">
        <f t="shared" si="3"/>
        <v>8.3169665026742966E-3</v>
      </c>
    </row>
    <row r="31" spans="1:8" x14ac:dyDescent="0.25">
      <c r="A31">
        <v>-2.96</v>
      </c>
      <c r="B31" s="27">
        <f t="shared" si="0"/>
        <v>-12.464560000000001</v>
      </c>
      <c r="C31">
        <f t="shared" si="1"/>
        <v>8.6848366182273005E-3</v>
      </c>
      <c r="E31" s="42"/>
      <c r="G31">
        <f t="shared" si="2"/>
        <v>3.6169617818370341E-3</v>
      </c>
      <c r="H31" s="22">
        <f t="shared" si="3"/>
        <v>8.6848366182273005E-3</v>
      </c>
    </row>
    <row r="32" spans="1:8" x14ac:dyDescent="0.25">
      <c r="A32">
        <v>-2.94</v>
      </c>
      <c r="B32" s="27">
        <f t="shared" si="0"/>
        <v>-12.38034</v>
      </c>
      <c r="C32">
        <f t="shared" si="1"/>
        <v>9.067943205887068E-3</v>
      </c>
      <c r="E32" s="42"/>
      <c r="G32">
        <f t="shared" si="2"/>
        <v>3.7877281773598128E-3</v>
      </c>
      <c r="H32" s="22">
        <f t="shared" si="3"/>
        <v>9.067943205887068E-3</v>
      </c>
    </row>
    <row r="33" spans="1:8" x14ac:dyDescent="0.25">
      <c r="A33">
        <v>-2.92</v>
      </c>
      <c r="B33" s="27">
        <f t="shared" si="0"/>
        <v>-12.29612</v>
      </c>
      <c r="C33">
        <f t="shared" si="1"/>
        <v>9.4668486583397247E-3</v>
      </c>
      <c r="E33" s="42"/>
      <c r="G33">
        <f t="shared" si="2"/>
        <v>3.9661996996228814E-3</v>
      </c>
      <c r="H33" s="22">
        <f t="shared" si="3"/>
        <v>9.4668486583397247E-3</v>
      </c>
    </row>
    <row r="34" spans="1:8" x14ac:dyDescent="0.25">
      <c r="A34">
        <v>-2.9</v>
      </c>
      <c r="B34" s="27">
        <f t="shared" si="0"/>
        <v>-12.2119</v>
      </c>
      <c r="C34">
        <f t="shared" si="1"/>
        <v>9.8821317664987245E-3</v>
      </c>
      <c r="E34" s="42"/>
      <c r="G34">
        <f t="shared" si="2"/>
        <v>4.1526994011348147E-3</v>
      </c>
      <c r="H34" s="22">
        <f t="shared" si="3"/>
        <v>9.8821317664987245E-3</v>
      </c>
    </row>
    <row r="35" spans="1:8" x14ac:dyDescent="0.25">
      <c r="A35">
        <v>-2.88</v>
      </c>
      <c r="B35" s="27">
        <f t="shared" si="0"/>
        <v>-12.12768</v>
      </c>
      <c r="C35">
        <f t="shared" si="1"/>
        <v>1.0314387922906652E-2</v>
      </c>
      <c r="E35" s="42"/>
      <c r="G35">
        <f t="shared" si="2"/>
        <v>4.3475622771404895E-3</v>
      </c>
      <c r="H35" s="22">
        <f t="shared" si="3"/>
        <v>1.0314387922906652E-2</v>
      </c>
    </row>
    <row r="36" spans="1:8" x14ac:dyDescent="0.25">
      <c r="A36">
        <v>-2.86</v>
      </c>
      <c r="B36" s="27">
        <f t="shared" si="0"/>
        <v>-12.04346</v>
      </c>
      <c r="C36">
        <f t="shared" si="1"/>
        <v>1.0764229308427875E-2</v>
      </c>
      <c r="E36" s="42"/>
      <c r="G36">
        <f t="shared" si="2"/>
        <v>4.5511356067002686E-3</v>
      </c>
      <c r="H36" s="22">
        <f t="shared" si="3"/>
        <v>1.0764229308427875E-2</v>
      </c>
    </row>
    <row r="37" spans="1:8" x14ac:dyDescent="0.25">
      <c r="A37">
        <v>-2.84</v>
      </c>
      <c r="B37" s="27">
        <f t="shared" si="0"/>
        <v>-11.959239999999999</v>
      </c>
      <c r="C37">
        <f t="shared" si="1"/>
        <v>1.1232285060643091E-2</v>
      </c>
      <c r="E37" s="42"/>
      <c r="G37">
        <f t="shared" si="2"/>
        <v>4.7637792972341992E-3</v>
      </c>
      <c r="H37" s="22">
        <f t="shared" si="3"/>
        <v>1.1232285060643091E-2</v>
      </c>
    </row>
    <row r="38" spans="1:8" x14ac:dyDescent="0.25">
      <c r="A38">
        <v>-2.82</v>
      </c>
      <c r="B38" s="27">
        <f t="shared" si="0"/>
        <v>-11.875020000000001</v>
      </c>
      <c r="C38">
        <f t="shared" si="1"/>
        <v>1.1719201422289435E-2</v>
      </c>
      <c r="E38" s="42"/>
      <c r="G38">
        <f t="shared" si="2"/>
        <v>4.9858662321233807E-3</v>
      </c>
      <c r="H38" s="22">
        <f t="shared" si="3"/>
        <v>1.1719201422289435E-2</v>
      </c>
    </row>
    <row r="39" spans="1:8" x14ac:dyDescent="0.25">
      <c r="A39">
        <v>-2.8</v>
      </c>
      <c r="B39" s="27">
        <f t="shared" si="0"/>
        <v>-11.790800000000001</v>
      </c>
      <c r="C39">
        <f t="shared" si="1"/>
        <v>1.2225641868022562E-2</v>
      </c>
      <c r="D39" s="51"/>
      <c r="E39" s="42"/>
      <c r="G39">
        <f t="shared" si="2"/>
        <v>5.2177826209256536E-3</v>
      </c>
      <c r="H39" s="22">
        <f t="shared" si="3"/>
        <v>1.2225641868022562E-2</v>
      </c>
    </row>
    <row r="40" spans="1:8" x14ac:dyDescent="0.25">
      <c r="A40">
        <v>-2.78</v>
      </c>
      <c r="B40" s="27">
        <f t="shared" si="0"/>
        <v>-11.706580000000001</v>
      </c>
      <c r="C40">
        <f t="shared" si="1"/>
        <v>1.2752287207710763E-2</v>
      </c>
      <c r="E40" s="42"/>
      <c r="G40">
        <f t="shared" si="2"/>
        <v>5.4599283517265994E-3</v>
      </c>
      <c r="H40" s="22">
        <f t="shared" si="3"/>
        <v>1.2752287207710763E-2</v>
      </c>
    </row>
    <row r="41" spans="1:8" x14ac:dyDescent="0.25">
      <c r="A41">
        <v>-2.76</v>
      </c>
      <c r="B41" s="27">
        <f t="shared" si="0"/>
        <v>-11.62236</v>
      </c>
      <c r="C41">
        <f t="shared" si="1"/>
        <v>1.3299835664405324E-2</v>
      </c>
      <c r="E41" s="42"/>
      <c r="G41">
        <f t="shared" si="2"/>
        <v>5.7127173451085997E-3</v>
      </c>
      <c r="H41" s="22">
        <f t="shared" si="3"/>
        <v>1.3299835664405324E-2</v>
      </c>
    </row>
    <row r="42" spans="1:8" x14ac:dyDescent="0.25">
      <c r="A42">
        <v>-2.74</v>
      </c>
      <c r="B42" s="27">
        <f t="shared" si="0"/>
        <v>-11.538140000000002</v>
      </c>
      <c r="C42">
        <f t="shared" si="1"/>
        <v>1.3869002925066111E-2</v>
      </c>
      <c r="E42" s="42"/>
      <c r="G42">
        <f t="shared" si="2"/>
        <v>5.9765779091823321E-3</v>
      </c>
      <c r="H42" s="22">
        <f t="shared" si="3"/>
        <v>1.3869002925066111E-2</v>
      </c>
    </row>
    <row r="43" spans="1:8" x14ac:dyDescent="0.25">
      <c r="A43">
        <v>-2.72</v>
      </c>
      <c r="B43" s="27">
        <f t="shared" si="0"/>
        <v>-11.453920000000002</v>
      </c>
      <c r="C43">
        <f t="shared" si="1"/>
        <v>1.4460522162058558E-2</v>
      </c>
      <c r="E43" s="42"/>
      <c r="G43">
        <f t="shared" si="2"/>
        <v>6.2519530950846452E-3</v>
      </c>
      <c r="H43" s="22">
        <f t="shared" si="3"/>
        <v>1.4460522162058558E-2</v>
      </c>
    </row>
    <row r="44" spans="1:8" x14ac:dyDescent="0.25">
      <c r="A44">
        <v>-2.7</v>
      </c>
      <c r="B44" s="27">
        <f t="shared" si="0"/>
        <v>-11.369700000000002</v>
      </c>
      <c r="C44">
        <f t="shared" si="1"/>
        <v>1.5075144023375718E-2</v>
      </c>
      <c r="E44" s="42"/>
      <c r="G44">
        <f t="shared" si="2"/>
        <v>6.5393010523051888E-3</v>
      </c>
      <c r="H44" s="22">
        <f t="shared" si="3"/>
        <v>1.5075144023375718E-2</v>
      </c>
    </row>
    <row r="45" spans="1:8" x14ac:dyDescent="0.25">
      <c r="A45">
        <v>-2.68</v>
      </c>
      <c r="B45" s="27">
        <f t="shared" si="0"/>
        <v>-11.285480000000002</v>
      </c>
      <c r="C45">
        <f t="shared" si="1"/>
        <v>1.5713636589480429E-2</v>
      </c>
      <c r="E45" s="52"/>
      <c r="G45">
        <f t="shared" si="2"/>
        <v>6.8390953831618502E-3</v>
      </c>
      <c r="H45" s="22">
        <f t="shared" si="3"/>
        <v>1.5713636589480429E-2</v>
      </c>
    </row>
    <row r="46" spans="1:8" x14ac:dyDescent="0.25">
      <c r="A46">
        <v>-2.66</v>
      </c>
      <c r="B46" s="27">
        <f t="shared" si="0"/>
        <v>-11.201260000000001</v>
      </c>
      <c r="C46">
        <f t="shared" si="1"/>
        <v>1.6376785294604759E-2</v>
      </c>
      <c r="E46" s="52"/>
      <c r="G46">
        <f t="shared" si="2"/>
        <v>7.1518254957014171E-3</v>
      </c>
      <c r="H46" s="22">
        <f t="shared" si="3"/>
        <v>1.6376785294604759E-2</v>
      </c>
    </row>
    <row r="47" spans="1:8" x14ac:dyDescent="0.25">
      <c r="A47">
        <v>-2.64</v>
      </c>
      <c r="B47" s="27">
        <f t="shared" si="0"/>
        <v>-11.117040000000001</v>
      </c>
      <c r="C47">
        <f t="shared" si="1"/>
        <v>1.7065392810290288E-2</v>
      </c>
      <c r="E47" s="52"/>
      <c r="G47">
        <f t="shared" si="2"/>
        <v>7.4779969542570204E-3</v>
      </c>
      <c r="H47" s="22">
        <f t="shared" si="3"/>
        <v>1.7065392810290288E-2</v>
      </c>
    </row>
    <row r="48" spans="1:8" x14ac:dyDescent="0.25">
      <c r="A48">
        <v>-2.62</v>
      </c>
      <c r="B48" s="27">
        <f t="shared" si="0"/>
        <v>-11.032820000000001</v>
      </c>
      <c r="C48">
        <f t="shared" si="1"/>
        <v>1.7780278888902237E-2</v>
      </c>
      <c r="E48" s="52"/>
      <c r="G48">
        <f t="shared" si="2"/>
        <v>7.8181318268481358E-3</v>
      </c>
      <c r="H48" s="22">
        <f t="shared" si="3"/>
        <v>1.7780278888902237E-2</v>
      </c>
    </row>
    <row r="49" spans="1:8" x14ac:dyDescent="0.25">
      <c r="A49">
        <v>-2.6</v>
      </c>
      <c r="B49" s="27">
        <f t="shared" si="0"/>
        <v>-10.948600000000001</v>
      </c>
      <c r="C49">
        <f t="shared" si="1"/>
        <v>1.8522280164803128E-2</v>
      </c>
      <c r="D49" s="51"/>
      <c r="E49" s="52"/>
      <c r="F49" s="51"/>
      <c r="G49">
        <f t="shared" si="2"/>
        <v>8.172769028563032E-3</v>
      </c>
      <c r="H49" s="22">
        <f t="shared" si="3"/>
        <v>1.8522280164803128E-2</v>
      </c>
    </row>
    <row r="50" spans="1:8" x14ac:dyDescent="0.25">
      <c r="A50">
        <v>-2.58</v>
      </c>
      <c r="B50" s="27">
        <f t="shared" si="0"/>
        <v>-10.864380000000001</v>
      </c>
      <c r="C50">
        <f t="shared" si="1"/>
        <v>1.9292249910830082E-2</v>
      </c>
      <c r="E50" s="52"/>
      <c r="G50">
        <f t="shared" si="2"/>
        <v>8.5424646600154239E-3</v>
      </c>
      <c r="H50" s="22">
        <f t="shared" si="3"/>
        <v>1.9292249910830082E-2</v>
      </c>
    </row>
    <row r="51" spans="1:8" x14ac:dyDescent="0.25">
      <c r="A51">
        <v>-2.56</v>
      </c>
      <c r="B51" s="27">
        <f t="shared" si="0"/>
        <v>-10.78016</v>
      </c>
      <c r="C51">
        <f t="shared" si="1"/>
        <v>2.0091057747681846E-2</v>
      </c>
      <c r="E51" s="52"/>
      <c r="G51">
        <f t="shared" si="2"/>
        <v>8.927792339919605E-3</v>
      </c>
      <c r="H51" s="22">
        <f t="shared" si="3"/>
        <v>2.0091057747681846E-2</v>
      </c>
    </row>
    <row r="52" spans="1:8" x14ac:dyDescent="0.25">
      <c r="A52">
        <v>-2.54</v>
      </c>
      <c r="B52" s="27">
        <f t="shared" si="0"/>
        <v>-10.69594</v>
      </c>
      <c r="C52">
        <f t="shared" si="1"/>
        <v>2.0919589303789812E-2</v>
      </c>
      <c r="D52" s="51"/>
      <c r="E52" s="52"/>
      <c r="G52">
        <f t="shared" si="2"/>
        <v>9.3293435307796029E-3</v>
      </c>
      <c r="H52" s="22">
        <f t="shared" si="3"/>
        <v>2.0919589303789812E-2</v>
      </c>
    </row>
    <row r="53" spans="1:8" x14ac:dyDescent="0.25">
      <c r="A53">
        <v>-2.52</v>
      </c>
      <c r="B53" s="27">
        <f t="shared" si="0"/>
        <v>-10.61172</v>
      </c>
      <c r="C53">
        <f t="shared" si="1"/>
        <v>2.1778745823221417E-2</v>
      </c>
      <c r="E53" s="52"/>
      <c r="G53">
        <f t="shared" si="2"/>
        <v>9.7477278566391913E-3</v>
      </c>
      <c r="H53" s="22">
        <f t="shared" si="3"/>
        <v>2.1778745823221417E-2</v>
      </c>
    </row>
    <row r="54" spans="1:8" x14ac:dyDescent="0.25">
      <c r="A54">
        <v>-2.5</v>
      </c>
      <c r="B54" s="27">
        <f t="shared" si="0"/>
        <v>-10.5275</v>
      </c>
      <c r="C54">
        <f t="shared" si="1"/>
        <v>2.2669443719144873E-2</v>
      </c>
      <c r="D54" s="51"/>
      <c r="E54" s="52"/>
      <c r="F54" s="51"/>
      <c r="G54">
        <f t="shared" si="2"/>
        <v>1.0183573411789746E-2</v>
      </c>
      <c r="H54" s="22">
        <f t="shared" si="3"/>
        <v>2.2669443719144873E-2</v>
      </c>
    </row>
    <row r="55" spans="1:8" x14ac:dyDescent="0.25">
      <c r="A55">
        <v>-2.48</v>
      </c>
      <c r="B55" s="27">
        <f t="shared" si="0"/>
        <v>-10.443280000000001</v>
      </c>
      <c r="C55">
        <f t="shared" si="1"/>
        <v>2.359261407037181E-2</v>
      </c>
      <c r="D55" s="51"/>
      <c r="E55" s="52"/>
      <c r="F55" s="51"/>
      <c r="G55">
        <f t="shared" si="2"/>
        <v>1.0637527059283803E-2</v>
      </c>
      <c r="H55" s="22">
        <f t="shared" si="3"/>
        <v>2.359261407037181E-2</v>
      </c>
    </row>
    <row r="56" spans="1:8" x14ac:dyDescent="0.25">
      <c r="A56">
        <v>-2.46</v>
      </c>
      <c r="B56" s="27">
        <f t="shared" si="0"/>
        <v>-10.359060000000001</v>
      </c>
      <c r="C56">
        <f t="shared" si="1"/>
        <v>2.4549202058490309E-2</v>
      </c>
      <c r="D56" s="51"/>
      <c r="E56" s="52"/>
      <c r="F56" s="51"/>
      <c r="G56">
        <f t="shared" si="2"/>
        <v>1.1110254718053063E-2</v>
      </c>
      <c r="H56" s="22">
        <f t="shared" si="3"/>
        <v>2.4549202058490309E-2</v>
      </c>
    </row>
    <row r="57" spans="1:8" x14ac:dyDescent="0.25">
      <c r="A57">
        <v>-2.44</v>
      </c>
      <c r="B57" s="27">
        <f t="shared" si="0"/>
        <v>-10.274840000000001</v>
      </c>
      <c r="C57">
        <f t="shared" si="1"/>
        <v>2.5540166343104718E-2</v>
      </c>
      <c r="D57" s="51"/>
      <c r="E57" s="52"/>
      <c r="F57" s="51"/>
      <c r="G57">
        <f t="shared" si="2"/>
        <v>1.1602441637379664E-2</v>
      </c>
      <c r="H57" s="22">
        <f t="shared" si="3"/>
        <v>2.5540166343104718E-2</v>
      </c>
    </row>
    <row r="58" spans="1:8" x14ac:dyDescent="0.25">
      <c r="A58">
        <v>-2.42</v>
      </c>
      <c r="B58" s="27">
        <f t="shared" si="0"/>
        <v>-10.190620000000001</v>
      </c>
      <c r="C58">
        <f t="shared" si="1"/>
        <v>2.6566478372711273E-2</v>
      </c>
      <c r="E58" s="52"/>
      <c r="F58" s="51"/>
      <c r="G58">
        <f t="shared" si="2"/>
        <v>1.2114792657421028E-2</v>
      </c>
      <c r="H58" s="22">
        <f t="shared" si="3"/>
        <v>2.6566478372711273E-2</v>
      </c>
    </row>
    <row r="59" spans="1:8" x14ac:dyDescent="0.25">
      <c r="A59">
        <v>-2.4</v>
      </c>
      <c r="B59" s="27">
        <f t="shared" si="0"/>
        <v>-10.106400000000001</v>
      </c>
      <c r="C59">
        <f t="shared" si="1"/>
        <v>2.7629121628762382E-2</v>
      </c>
      <c r="D59" s="51"/>
      <c r="E59" s="52"/>
      <c r="F59" s="51"/>
      <c r="G59">
        <f t="shared" si="2"/>
        <v>1.2648032454440373E-2</v>
      </c>
      <c r="H59" s="22">
        <f t="shared" si="3"/>
        <v>2.7629121628762382E-2</v>
      </c>
    </row>
    <row r="60" spans="1:8" x14ac:dyDescent="0.25">
      <c r="A60">
        <v>-2.38</v>
      </c>
      <c r="B60" s="27">
        <f t="shared" si="0"/>
        <v>-10.022180000000001</v>
      </c>
      <c r="C60">
        <f t="shared" si="1"/>
        <v>2.8729090800504262E-2</v>
      </c>
      <c r="E60" s="52"/>
      <c r="G60">
        <f t="shared" si="2"/>
        <v>1.3202905769347073E-2</v>
      </c>
      <c r="H60" s="22">
        <f t="shared" si="3"/>
        <v>2.8729090800504262E-2</v>
      </c>
    </row>
    <row r="61" spans="1:8" x14ac:dyDescent="0.25">
      <c r="A61">
        <v>-2.36</v>
      </c>
      <c r="B61" s="27">
        <f t="shared" si="0"/>
        <v>-9.9379600000000003</v>
      </c>
      <c r="C61">
        <f t="shared" si="1"/>
        <v>2.9867390888217625E-2</v>
      </c>
      <c r="E61" s="52"/>
      <c r="G61">
        <f t="shared" si="2"/>
        <v>1.3780177618104834E-2</v>
      </c>
      <c r="H61" s="22">
        <f t="shared" si="3"/>
        <v>2.9867390888217625E-2</v>
      </c>
    </row>
    <row r="62" spans="1:8" x14ac:dyDescent="0.25">
      <c r="A62">
        <v>-2.34</v>
      </c>
      <c r="B62" s="27">
        <f t="shared" si="0"/>
        <v>-9.8537400000000002</v>
      </c>
      <c r="C62">
        <f t="shared" si="1"/>
        <v>3.1045036232546945E-2</v>
      </c>
      <c r="D62" s="51"/>
      <c r="E62" s="52"/>
      <c r="G62">
        <f t="shared" si="2"/>
        <v>1.4380633482520166E-2</v>
      </c>
      <c r="H62" s="22">
        <f t="shared" si="3"/>
        <v>3.1045036232546945E-2</v>
      </c>
    </row>
    <row r="63" spans="1:8" x14ac:dyDescent="0.25">
      <c r="A63">
        <v>-2.3199999999999998</v>
      </c>
      <c r="B63" s="27">
        <f t="shared" si="0"/>
        <v>-9.76952</v>
      </c>
      <c r="C63">
        <f t="shared" si="1"/>
        <v>3.226304946767105E-2</v>
      </c>
      <c r="E63" s="52"/>
      <c r="G63">
        <f t="shared" si="2"/>
        <v>1.5005079479879656E-2</v>
      </c>
      <c r="H63" s="22">
        <f t="shared" si="3"/>
        <v>3.226304946767105E-2</v>
      </c>
    </row>
    <row r="64" spans="1:8" x14ac:dyDescent="0.25">
      <c r="A64">
        <v>-2.2999999999999998</v>
      </c>
      <c r="B64" s="27">
        <f t="shared" si="0"/>
        <v>-9.6852999999999998</v>
      </c>
      <c r="C64">
        <f t="shared" si="1"/>
        <v>3.3522460396149908E-2</v>
      </c>
      <c r="D64" s="51"/>
      <c r="E64" s="52"/>
      <c r="G64">
        <f t="shared" si="2"/>
        <v>1.5654342509862959E-2</v>
      </c>
      <c r="H64" s="22">
        <f t="shared" si="3"/>
        <v>3.3522460396149908E-2</v>
      </c>
    </row>
    <row r="65" spans="1:8" x14ac:dyDescent="0.25">
      <c r="A65">
        <v>-2.2799999999999998</v>
      </c>
      <c r="B65" s="27">
        <f t="shared" si="0"/>
        <v>-9.6010799999999996</v>
      </c>
      <c r="C65">
        <f t="shared" si="1"/>
        <v>3.4824304783376364E-2</v>
      </c>
      <c r="E65" s="52"/>
      <c r="G65">
        <f t="shared" si="2"/>
        <v>1.6329270377117677E-2</v>
      </c>
      <c r="H65" s="22">
        <f t="shared" si="3"/>
        <v>3.4824304783376364E-2</v>
      </c>
    </row>
    <row r="66" spans="1:8" x14ac:dyDescent="0.25">
      <c r="A66">
        <v>-2.2599999999999998</v>
      </c>
      <c r="B66" s="27">
        <f t="shared" ref="B66:B129" si="4">A66*$J$2+L$2</f>
        <v>-9.5168599999999994</v>
      </c>
      <c r="C66">
        <f t="shared" ref="C66:C129" si="5">_xlfn.T.DIST(A66,$K$2-2,FALSE)</f>
        <v>3.6169623069670698E-2</v>
      </c>
      <c r="E66" s="52"/>
      <c r="G66">
        <f t="shared" ref="G66:G74" si="6">_xlfn.T.DIST(A66,$K$2,TRUE)</f>
        <v>1.7030731887845162E-2</v>
      </c>
      <c r="H66" s="22">
        <f t="shared" ref="H66:H75" si="7">C66</f>
        <v>3.6169623069670698E-2</v>
      </c>
    </row>
    <row r="67" spans="1:8" x14ac:dyDescent="0.25">
      <c r="A67">
        <v>-2.2400000000000002</v>
      </c>
      <c r="B67" s="27">
        <f t="shared" si="4"/>
        <v>-9.432640000000001</v>
      </c>
      <c r="C67">
        <f t="shared" si="5"/>
        <v>3.7559458998179272E-2</v>
      </c>
      <c r="E67" s="52"/>
      <c r="G67">
        <f t="shared" si="6"/>
        <v>1.7759616918710541E-2</v>
      </c>
      <c r="H67" s="22">
        <f t="shared" si="7"/>
        <v>3.7559458998179272E-2</v>
      </c>
    </row>
    <row r="68" spans="1:8" x14ac:dyDescent="0.25">
      <c r="A68">
        <v>-2.2200000000000002</v>
      </c>
      <c r="B68" s="27">
        <f t="shared" si="4"/>
        <v>-9.3484200000000008</v>
      </c>
      <c r="C68">
        <f t="shared" si="5"/>
        <v>3.8994858156877837E-2</v>
      </c>
      <c r="E68" s="52"/>
      <c r="G68">
        <f t="shared" si="6"/>
        <v>1.8516836456358345E-2</v>
      </c>
      <c r="H68" s="22">
        <f t="shared" si="7"/>
        <v>3.8994858156877837E-2</v>
      </c>
    </row>
    <row r="69" spans="1:8" x14ac:dyDescent="0.25">
      <c r="A69">
        <v>-2.2000000000000002</v>
      </c>
      <c r="B69" s="27">
        <f t="shared" si="4"/>
        <v>-9.2642000000000007</v>
      </c>
      <c r="C69">
        <f t="shared" si="5"/>
        <v>4.0476866433134216E-2</v>
      </c>
      <c r="D69" s="51"/>
      <c r="E69" s="52"/>
      <c r="G69">
        <f t="shared" si="6"/>
        <v>1.9303322605786058E-2</v>
      </c>
      <c r="H69" s="22">
        <f t="shared" si="7"/>
        <v>4.0476866433134216E-2</v>
      </c>
    </row>
    <row r="70" spans="1:8" x14ac:dyDescent="0.25">
      <c r="A70">
        <v>-2.1800000000000002</v>
      </c>
      <c r="B70" s="27">
        <f t="shared" si="4"/>
        <v>-9.1799800000000005</v>
      </c>
      <c r="C70">
        <f t="shared" si="5"/>
        <v>4.2006528379457085E-2</v>
      </c>
      <c r="E70" s="52"/>
      <c r="G70">
        <f t="shared" si="6"/>
        <v>2.0120028565801744E-2</v>
      </c>
      <c r="H70" s="22">
        <f t="shared" si="7"/>
        <v>4.2006528379457085E-2</v>
      </c>
    </row>
    <row r="71" spans="1:8" x14ac:dyDescent="0.25">
      <c r="A71">
        <v>-2.16</v>
      </c>
      <c r="B71" s="27">
        <f t="shared" si="4"/>
        <v>-9.0957600000000021</v>
      </c>
      <c r="C71">
        <f t="shared" si="5"/>
        <v>4.358488548924476E-2</v>
      </c>
      <c r="E71" s="52"/>
      <c r="G71">
        <f t="shared" si="6"/>
        <v>2.0967928569771688E-2</v>
      </c>
      <c r="H71" s="22">
        <f t="shared" si="7"/>
        <v>4.358488548924476E-2</v>
      </c>
    </row>
    <row r="72" spans="1:8" x14ac:dyDescent="0.25">
      <c r="A72">
        <v>-2.14</v>
      </c>
      <c r="B72" s="27">
        <f t="shared" si="4"/>
        <v>-9.0115400000000019</v>
      </c>
      <c r="C72">
        <f t="shared" si="5"/>
        <v>4.5212974381553889E-2</v>
      </c>
      <c r="E72" s="52"/>
      <c r="G72">
        <f t="shared" si="6"/>
        <v>2.1848017789844264E-2</v>
      </c>
      <c r="H72" s="22">
        <f t="shared" si="7"/>
        <v>4.5212974381553889E-2</v>
      </c>
    </row>
    <row r="73" spans="1:8" x14ac:dyDescent="0.25">
      <c r="A73">
        <v>-2.12</v>
      </c>
      <c r="B73" s="27">
        <f t="shared" si="4"/>
        <v>-8.9273200000000017</v>
      </c>
      <c r="C73">
        <f t="shared" si="5"/>
        <v>4.6891824894130227E-2</v>
      </c>
      <c r="E73" s="52"/>
      <c r="G73">
        <f t="shared" si="6"/>
        <v>2.2761312202825564E-2</v>
      </c>
      <c r="H73" s="22">
        <f t="shared" si="7"/>
        <v>4.6891824894130227E-2</v>
      </c>
    </row>
    <row r="74" spans="1:8" x14ac:dyDescent="0.25">
      <c r="A74">
        <v>-2.1</v>
      </c>
      <c r="B74" s="27">
        <f t="shared" si="4"/>
        <v>-8.8431000000000015</v>
      </c>
      <c r="C74">
        <f t="shared" si="5"/>
        <v>4.8622458084184639E-2</v>
      </c>
      <c r="E74" s="52"/>
      <c r="G74">
        <f t="shared" si="6"/>
        <v>2.3708848415873437E-2</v>
      </c>
      <c r="H74" s="22">
        <f t="shared" si="7"/>
        <v>4.8622458084184639E-2</v>
      </c>
    </row>
    <row r="75" spans="1:8" x14ac:dyDescent="0.25">
      <c r="A75">
        <v>-2.08</v>
      </c>
      <c r="B75" s="27">
        <f t="shared" si="4"/>
        <v>-8.7588800000000013</v>
      </c>
      <c r="C75">
        <f t="shared" si="5"/>
        <v>5.0405884136655976E-2</v>
      </c>
      <c r="E75" s="52"/>
      <c r="G75">
        <f>_xlfn.T.DIST(A75,$K$2,TRUE)</f>
        <v>2.4691683450172419E-2</v>
      </c>
      <c r="H75" s="22">
        <f t="shared" si="7"/>
        <v>5.0405884136655976E-2</v>
      </c>
    </row>
    <row r="76" spans="1:8" x14ac:dyDescent="0.25">
      <c r="A76">
        <v>-2.06</v>
      </c>
      <c r="B76" s="27">
        <f t="shared" si="4"/>
        <v>-8.6746600000000011</v>
      </c>
      <c r="C76">
        <f t="shared" si="5"/>
        <v>5.2243100179980406E-2</v>
      </c>
      <c r="E76" s="52"/>
      <c r="G76">
        <f t="shared" ref="G76:G82" si="8">_xlfn.T.DIST(A76,$K$2,TRUE)</f>
        <v>2.5710894480757775E-2</v>
      </c>
      <c r="H76" s="22">
        <f t="shared" ref="H76:H83" si="9">C76</f>
        <v>5.2243100179980406E-2</v>
      </c>
    </row>
    <row r="77" spans="1:8" x14ac:dyDescent="0.25">
      <c r="A77">
        <v>-2.04</v>
      </c>
      <c r="B77" s="27">
        <f t="shared" si="4"/>
        <v>-8.590440000000001</v>
      </c>
      <c r="C77">
        <f t="shared" si="5"/>
        <v>5.4135088009680164E-2</v>
      </c>
      <c r="E77" s="52"/>
      <c r="G77">
        <f t="shared" si="8"/>
        <v>2.6767578530662799E-2</v>
      </c>
      <c r="H77" s="22">
        <f t="shared" si="9"/>
        <v>5.4135088009680164E-2</v>
      </c>
    </row>
    <row r="78" spans="1:8" x14ac:dyDescent="0.25">
      <c r="A78">
        <v>-2.02</v>
      </c>
      <c r="B78" s="27">
        <f t="shared" si="4"/>
        <v>-8.5062200000000008</v>
      </c>
      <c r="C78">
        <f t="shared" si="5"/>
        <v>5.6082811720401041E-2</v>
      </c>
      <c r="E78" s="52"/>
      <c r="G78">
        <f t="shared" si="8"/>
        <v>2.7862852117579825E-2</v>
      </c>
      <c r="H78" s="22">
        <f t="shared" si="9"/>
        <v>5.6082811720401041E-2</v>
      </c>
    </row>
    <row r="79" spans="1:8" x14ac:dyDescent="0.25">
      <c r="A79">
        <v>-2</v>
      </c>
      <c r="B79" s="27">
        <f t="shared" si="4"/>
        <v>-8.4220000000000006</v>
      </c>
      <c r="C79">
        <f t="shared" si="5"/>
        <v>5.808721524735698E-2</v>
      </c>
      <c r="D79" s="51">
        <f>C79</f>
        <v>5.808721524735698E-2</v>
      </c>
      <c r="E79" s="52"/>
      <c r="G79">
        <f t="shared" si="8"/>
        <v>2.8997850851248032E-2</v>
      </c>
      <c r="H79" s="22">
        <f t="shared" si="9"/>
        <v>5.808721524735698E-2</v>
      </c>
    </row>
    <row r="80" spans="1:8" x14ac:dyDescent="0.25">
      <c r="A80">
        <v>-1.98</v>
      </c>
      <c r="B80" s="27">
        <f t="shared" si="4"/>
        <v>-8.3377800000000004</v>
      </c>
      <c r="C80">
        <f t="shared" si="5"/>
        <v>6.0149219818491431E-2</v>
      </c>
      <c r="E80" s="52"/>
      <c r="G80">
        <f t="shared" si="8"/>
        <v>3.0173728979807028E-2</v>
      </c>
      <c r="H80" s="22">
        <f t="shared" si="9"/>
        <v>6.0149219818491431E-2</v>
      </c>
    </row>
    <row r="81" spans="1:8" x14ac:dyDescent="0.25">
      <c r="A81">
        <v>-1.96</v>
      </c>
      <c r="B81" s="27">
        <f t="shared" si="4"/>
        <v>-8.2535600000000002</v>
      </c>
      <c r="C81">
        <f t="shared" si="5"/>
        <v>6.2269721319032585E-2</v>
      </c>
      <c r="E81" s="52"/>
      <c r="G81">
        <f t="shared" si="8"/>
        <v>3.1391658883394818E-2</v>
      </c>
      <c r="H81" s="22">
        <f t="shared" si="9"/>
        <v>6.2269721319032585E-2</v>
      </c>
    </row>
    <row r="82" spans="1:8" x14ac:dyDescent="0.25">
      <c r="A82">
        <v>-1.94</v>
      </c>
      <c r="B82" s="27">
        <f t="shared" si="4"/>
        <v>-8.16934</v>
      </c>
      <c r="C82">
        <f t="shared" si="5"/>
        <v>6.444958757050237E-2</v>
      </c>
      <c r="E82" s="52"/>
      <c r="G82">
        <f t="shared" si="8"/>
        <v>3.2652830513309139E-2</v>
      </c>
      <c r="H82" s="22">
        <f t="shared" si="9"/>
        <v>6.444958757050237E-2</v>
      </c>
    </row>
    <row r="83" spans="1:8" x14ac:dyDescent="0.25">
      <c r="A83">
        <v>-1.92</v>
      </c>
      <c r="B83" s="27">
        <f t="shared" si="4"/>
        <v>-8.0851199999999999</v>
      </c>
      <c r="C83">
        <f t="shared" si="5"/>
        <v>6.6689655526642688E-2</v>
      </c>
      <c r="E83" s="52"/>
      <c r="G83">
        <f>_xlfn.T.DIST(A83,$K$2,TRUE)</f>
        <v>3.3958450775105023E-2</v>
      </c>
      <c r="H83" s="22">
        <f t="shared" si="9"/>
        <v>6.6689655526642688E-2</v>
      </c>
    </row>
    <row r="84" spans="1:8" x14ac:dyDescent="0.25">
      <c r="A84">
        <v>-1.9</v>
      </c>
      <c r="B84" s="27">
        <f t="shared" si="4"/>
        <v>-8.0008999999999997</v>
      </c>
      <c r="C84">
        <f t="shared" si="5"/>
        <v>6.8990728389136849E-2</v>
      </c>
      <c r="E84" s="52"/>
      <c r="G84">
        <f t="shared" ref="G84:G90" si="10">_xlfn.T.DIST(A84,$K$2,TRUE)</f>
        <v>3.5309742854059634E-2</v>
      </c>
      <c r="H84" s="22">
        <f t="shared" ref="H84:H94" si="11">C84</f>
        <v>6.8990728389136849E-2</v>
      </c>
    </row>
    <row r="85" spans="1:8" x14ac:dyDescent="0.25">
      <c r="A85">
        <v>-1.88</v>
      </c>
      <c r="B85" s="27">
        <f t="shared" si="4"/>
        <v>-7.9166800000000004</v>
      </c>
      <c r="C85">
        <f t="shared" si="5"/>
        <v>7.1353572646438213E-2</v>
      </c>
      <c r="E85" s="52"/>
      <c r="G85">
        <f t="shared" si="10"/>
        <v>3.6707945481505633E-2</v>
      </c>
      <c r="H85" s="22">
        <f t="shared" si="11"/>
        <v>7.1353572646438213E-2</v>
      </c>
    </row>
    <row r="86" spans="1:8" x14ac:dyDescent="0.25">
      <c r="A86">
        <v>-1.86</v>
      </c>
      <c r="B86" s="27">
        <f t="shared" si="4"/>
        <v>-7.8324600000000011</v>
      </c>
      <c r="C86">
        <f t="shared" si="5"/>
        <v>7.3778915039463558E-2</v>
      </c>
      <c r="E86" s="52"/>
      <c r="G86">
        <f t="shared" si="10"/>
        <v>3.8154312140609055E-2</v>
      </c>
      <c r="H86" s="22">
        <f t="shared" si="11"/>
        <v>7.3778915039463558E-2</v>
      </c>
    </row>
    <row r="87" spans="1:8" x14ac:dyDescent="0.25">
      <c r="A87">
        <v>-1.84</v>
      </c>
      <c r="B87" s="27">
        <f t="shared" si="4"/>
        <v>-7.7482400000000009</v>
      </c>
      <c r="C87">
        <f t="shared" si="5"/>
        <v>7.6267439458367253E-2</v>
      </c>
      <c r="E87" s="52"/>
      <c r="G87">
        <f t="shared" si="10"/>
        <v>3.9650110210256599E-2</v>
      </c>
      <c r="H87" s="22">
        <f t="shared" si="11"/>
        <v>7.6267439458367253E-2</v>
      </c>
    </row>
    <row r="88" spans="1:8" x14ac:dyDescent="0.25">
      <c r="A88">
        <v>-1.82</v>
      </c>
      <c r="B88" s="27">
        <f t="shared" si="4"/>
        <v>-7.6640200000000007</v>
      </c>
      <c r="C88">
        <f t="shared" si="5"/>
        <v>7.8819783775085361E-2</v>
      </c>
      <c r="E88" s="52"/>
      <c r="G88">
        <f t="shared" si="10"/>
        <v>4.1196620045810171E-2</v>
      </c>
      <c r="H88" s="22">
        <f t="shared" si="11"/>
        <v>7.8819783775085361E-2</v>
      </c>
    </row>
    <row r="89" spans="1:8" x14ac:dyDescent="0.25">
      <c r="A89">
        <v>-1.8</v>
      </c>
      <c r="B89" s="27">
        <f t="shared" si="4"/>
        <v>-7.5798000000000005</v>
      </c>
      <c r="C89">
        <f t="shared" si="5"/>
        <v>8.1436536616818281E-2</v>
      </c>
      <c r="E89" s="52"/>
      <c r="G89">
        <f t="shared" si="10"/>
        <v>4.2795133995592559E-2</v>
      </c>
      <c r="H89" s="22">
        <f t="shared" si="11"/>
        <v>8.1436536616818281E-2</v>
      </c>
    </row>
    <row r="90" spans="1:8" x14ac:dyDescent="0.25">
      <c r="A90">
        <v>-1.78</v>
      </c>
      <c r="B90" s="27">
        <f t="shared" si="4"/>
        <v>-7.4955800000000004</v>
      </c>
      <c r="C90">
        <f t="shared" si="5"/>
        <v>8.4118234086112659E-2</v>
      </c>
      <c r="E90" s="52"/>
      <c r="G90">
        <f t="shared" si="10"/>
        <v>4.4446955352083456E-2</v>
      </c>
      <c r="H90" s="22">
        <f t="shared" si="11"/>
        <v>8.4118234086112659E-2</v>
      </c>
    </row>
    <row r="91" spans="1:8" x14ac:dyDescent="0.25">
      <c r="A91">
        <v>-1.76</v>
      </c>
      <c r="B91" s="27">
        <f t="shared" si="4"/>
        <v>-7.4113600000000002</v>
      </c>
      <c r="C91">
        <f t="shared" si="5"/>
        <v>8.6865356433700094E-2</v>
      </c>
      <c r="E91" s="52"/>
      <c r="G91">
        <f>_xlfn.T.DIST(A91,$K$2,TRUE)</f>
        <v>4.6153397236925221E-2</v>
      </c>
      <c r="H91" s="22">
        <f t="shared" si="11"/>
        <v>8.6865356433700094E-2</v>
      </c>
    </row>
    <row r="92" spans="1:8" x14ac:dyDescent="0.25">
      <c r="A92">
        <v>-1.74</v>
      </c>
      <c r="B92" s="27">
        <f t="shared" si="4"/>
        <v>-7.3271400000000009</v>
      </c>
      <c r="C92">
        <f t="shared" si="5"/>
        <v>8.9678324690753375E-2</v>
      </c>
      <c r="E92" s="52"/>
      <c r="G92">
        <f t="shared" ref="G92:G93" si="12">_xlfn.T.DIST(A92,$K$2,TRUE)</f>
        <v>4.7915781418978245E-2</v>
      </c>
      <c r="H92" s="22">
        <f t="shared" si="11"/>
        <v>8.9678324690753375E-2</v>
      </c>
    </row>
    <row r="93" spans="1:8" x14ac:dyDescent="0.25">
      <c r="A93">
        <v>-1.72</v>
      </c>
      <c r="B93" s="27">
        <f t="shared" si="4"/>
        <v>-7.2429200000000007</v>
      </c>
      <c r="C93">
        <f t="shared" si="5"/>
        <v>9.2557497267728231E-2</v>
      </c>
      <c r="E93" s="52"/>
      <c r="G93">
        <f t="shared" si="12"/>
        <v>4.9735437064800936E-2</v>
      </c>
      <c r="H93" s="22">
        <f t="shared" si="11"/>
        <v>9.2557497267728231E-2</v>
      </c>
    </row>
    <row r="94" spans="1:8" x14ac:dyDescent="0.25">
      <c r="A94">
        <v>-1.7</v>
      </c>
      <c r="B94" s="27">
        <f t="shared" si="4"/>
        <v>-7.1587000000000005</v>
      </c>
      <c r="C94">
        <f t="shared" si="5"/>
        <v>9.5503166527465391E-2</v>
      </c>
      <c r="E94" s="52"/>
    </row>
    <row r="95" spans="1:8" x14ac:dyDescent="0.25">
      <c r="A95">
        <v>-1.68</v>
      </c>
      <c r="B95" s="27">
        <f t="shared" si="4"/>
        <v>-7.0744800000000003</v>
      </c>
      <c r="C95">
        <f t="shared" si="5"/>
        <v>9.8515555340735209E-2</v>
      </c>
      <c r="E95" s="52"/>
    </row>
    <row r="96" spans="1:8" x14ac:dyDescent="0.25">
      <c r="A96">
        <v>-1.66</v>
      </c>
      <c r="B96" s="27">
        <f t="shared" si="4"/>
        <v>-6.9902600000000001</v>
      </c>
      <c r="C96">
        <f t="shared" si="5"/>
        <v>0.10159481363291027</v>
      </c>
      <c r="E96" s="52"/>
    </row>
    <row r="97" spans="1:5" x14ac:dyDescent="0.25">
      <c r="A97">
        <v>-1.64</v>
      </c>
      <c r="B97" s="27">
        <f t="shared" si="4"/>
        <v>-6.90604</v>
      </c>
      <c r="C97">
        <f t="shared" si="5"/>
        <v>0.10474101493094871</v>
      </c>
      <c r="E97" s="52"/>
    </row>
    <row r="98" spans="1:5" x14ac:dyDescent="0.25">
      <c r="A98">
        <v>-1.62</v>
      </c>
      <c r="B98" s="27">
        <f t="shared" si="4"/>
        <v>-6.8218200000000007</v>
      </c>
      <c r="C98">
        <f t="shared" si="5"/>
        <v>0.10795415292036063</v>
      </c>
      <c r="E98" s="52"/>
    </row>
    <row r="99" spans="1:5" x14ac:dyDescent="0.25">
      <c r="A99">
        <v>-1.6</v>
      </c>
      <c r="B99" s="27">
        <f t="shared" si="4"/>
        <v>-6.7376000000000005</v>
      </c>
      <c r="C99">
        <f t="shared" si="5"/>
        <v>0.11123413802230511</v>
      </c>
      <c r="E99" s="52"/>
    </row>
    <row r="100" spans="1:5" x14ac:dyDescent="0.25">
      <c r="A100">
        <v>-1.58</v>
      </c>
      <c r="B100" s="27">
        <f t="shared" si="4"/>
        <v>-6.6533800000000012</v>
      </c>
      <c r="C100">
        <f t="shared" si="5"/>
        <v>0.11458079400143106</v>
      </c>
      <c r="E100" s="52"/>
    </row>
    <row r="101" spans="1:5" x14ac:dyDescent="0.25">
      <c r="A101">
        <v>-1.56</v>
      </c>
      <c r="B101" s="27">
        <f t="shared" si="4"/>
        <v>-6.569160000000001</v>
      </c>
      <c r="C101">
        <f t="shared" si="5"/>
        <v>0.11799385461551856</v>
      </c>
      <c r="E101" s="52"/>
    </row>
    <row r="102" spans="1:5" x14ac:dyDescent="0.25">
      <c r="A102">
        <v>-1.54</v>
      </c>
      <c r="B102" s="27">
        <f t="shared" si="4"/>
        <v>-6.4849400000000008</v>
      </c>
      <c r="C102">
        <f t="shared" si="5"/>
        <v>0.12147296031840289</v>
      </c>
      <c r="E102" s="52"/>
    </row>
    <row r="103" spans="1:5" x14ac:dyDescent="0.25">
      <c r="A103">
        <v>-1.52</v>
      </c>
      <c r="B103" s="27">
        <f t="shared" si="4"/>
        <v>-6.4007200000000006</v>
      </c>
      <c r="C103">
        <f t="shared" si="5"/>
        <v>0.125017655028065</v>
      </c>
      <c r="E103" s="52"/>
    </row>
    <row r="104" spans="1:5" x14ac:dyDescent="0.25">
      <c r="A104">
        <v>-1.5</v>
      </c>
      <c r="B104" s="27">
        <f t="shared" si="4"/>
        <v>-6.3165000000000004</v>
      </c>
      <c r="C104">
        <f t="shared" si="5"/>
        <v>0.12862738297214607</v>
      </c>
      <c r="E104" s="52"/>
    </row>
    <row r="105" spans="1:5" x14ac:dyDescent="0.25">
      <c r="A105">
        <v>-1.48</v>
      </c>
      <c r="B105" s="27">
        <f t="shared" si="4"/>
        <v>-6.2322800000000003</v>
      </c>
      <c r="C105">
        <f t="shared" si="5"/>
        <v>0.13230148562348742</v>
      </c>
      <c r="E105" s="52"/>
    </row>
    <row r="106" spans="1:5" x14ac:dyDescent="0.25">
      <c r="A106">
        <v>-1.46</v>
      </c>
      <c r="B106" s="27">
        <f t="shared" si="4"/>
        <v>-6.1480600000000001</v>
      </c>
      <c r="C106">
        <f t="shared" si="5"/>
        <v>0.13603919873860865</v>
      </c>
      <c r="E106" s="52"/>
    </row>
    <row r="107" spans="1:5" x14ac:dyDescent="0.25">
      <c r="A107">
        <v>-1.44</v>
      </c>
      <c r="B107" s="27">
        <f t="shared" si="4"/>
        <v>-6.0638399999999999</v>
      </c>
      <c r="C107">
        <f t="shared" si="5"/>
        <v>0.13983964951230846</v>
      </c>
      <c r="E107" s="52"/>
    </row>
    <row r="108" spans="1:5" x14ac:dyDescent="0.25">
      <c r="A108">
        <v>-1.42</v>
      </c>
      <c r="B108" s="27">
        <f t="shared" si="4"/>
        <v>-5.9796199999999997</v>
      </c>
      <c r="C108">
        <f t="shared" si="5"/>
        <v>0.14370185386180698</v>
      </c>
      <c r="E108" s="52"/>
    </row>
    <row r="109" spans="1:5" x14ac:dyDescent="0.25">
      <c r="A109">
        <v>-1.4</v>
      </c>
      <c r="B109" s="27">
        <f t="shared" si="4"/>
        <v>-5.8954000000000004</v>
      </c>
      <c r="C109">
        <f t="shared" si="5"/>
        <v>0.14762471385403808</v>
      </c>
      <c r="E109" s="52">
        <f t="shared" ref="E109:E172" si="13">_xlfn.T.DIST(A3,$K$2-2,FALSE)</f>
        <v>2.4941773206933861E-3</v>
      </c>
    </row>
    <row r="110" spans="1:5" x14ac:dyDescent="0.25">
      <c r="A110">
        <v>-1.38</v>
      </c>
      <c r="B110" s="27">
        <f t="shared" si="4"/>
        <v>-5.8111800000000002</v>
      </c>
      <c r="C110">
        <f t="shared" si="5"/>
        <v>0.15160701528984166</v>
      </c>
      <c r="E110" s="52">
        <f t="shared" si="13"/>
        <v>2.6105772275963452E-3</v>
      </c>
    </row>
    <row r="111" spans="1:5" x14ac:dyDescent="0.25">
      <c r="A111">
        <v>-1.36</v>
      </c>
      <c r="B111" s="27">
        <f t="shared" si="4"/>
        <v>-5.7269600000000009</v>
      </c>
      <c r="C111">
        <f t="shared" si="5"/>
        <v>0.15564742545889926</v>
      </c>
      <c r="E111" s="52">
        <f t="shared" si="13"/>
        <v>2.7322383352874555E-3</v>
      </c>
    </row>
    <row r="112" spans="1:5" x14ac:dyDescent="0.25">
      <c r="A112">
        <v>-1.34</v>
      </c>
      <c r="B112" s="27">
        <f t="shared" si="4"/>
        <v>-5.6427400000000008</v>
      </c>
      <c r="C112">
        <f t="shared" si="5"/>
        <v>0.15974449107929753</v>
      </c>
      <c r="E112" s="52">
        <f t="shared" si="13"/>
        <v>2.8593854358352671E-3</v>
      </c>
    </row>
    <row r="113" spans="1:5" x14ac:dyDescent="0.25">
      <c r="A113">
        <v>-1.32</v>
      </c>
      <c r="B113" s="27">
        <f t="shared" si="4"/>
        <v>-5.5585200000000006</v>
      </c>
      <c r="C113">
        <f t="shared" si="5"/>
        <v>0.16389663643558372</v>
      </c>
      <c r="E113" s="52">
        <f t="shared" si="13"/>
        <v>2.9922520132058916E-3</v>
      </c>
    </row>
    <row r="114" spans="1:5" x14ac:dyDescent="0.25">
      <c r="A114">
        <v>-1.3</v>
      </c>
      <c r="B114" s="27">
        <f t="shared" si="4"/>
        <v>-5.4743000000000004</v>
      </c>
      <c r="C114">
        <f t="shared" si="5"/>
        <v>0.16810216172910808</v>
      </c>
      <c r="E114" s="52">
        <f t="shared" si="13"/>
        <v>3.1310805179487634E-3</v>
      </c>
    </row>
    <row r="115" spans="1:5" x14ac:dyDescent="0.25">
      <c r="A115">
        <v>-1.28</v>
      </c>
      <c r="B115" s="27">
        <f t="shared" si="4"/>
        <v>-5.3900800000000002</v>
      </c>
      <c r="C115">
        <f t="shared" si="5"/>
        <v>0.17235924165430599</v>
      </c>
      <c r="E115" s="52">
        <f t="shared" si="13"/>
        <v>3.2761226464425503E-3</v>
      </c>
    </row>
    <row r="116" spans="1:5" x14ac:dyDescent="0.25">
      <c r="A116">
        <v>-1.26</v>
      </c>
      <c r="B116" s="27">
        <f t="shared" si="4"/>
        <v>-5.30586</v>
      </c>
      <c r="C116">
        <f t="shared" si="5"/>
        <v>0.17666592421437724</v>
      </c>
      <c r="E116" s="52">
        <f t="shared" si="13"/>
        <v>3.4276396244723737E-3</v>
      </c>
    </row>
    <row r="117" spans="1:5" x14ac:dyDescent="0.25">
      <c r="A117">
        <v>-1.24</v>
      </c>
      <c r="B117" s="27">
        <f t="shared" si="4"/>
        <v>-5.2216400000000007</v>
      </c>
      <c r="C117">
        <f t="shared" si="5"/>
        <v>0.18102012978955009</v>
      </c>
      <c r="E117" s="52">
        <f t="shared" si="13"/>
        <v>3.5859024948811805E-3</v>
      </c>
    </row>
    <row r="118" spans="1:5" x14ac:dyDescent="0.25">
      <c r="A118">
        <v>-1.22</v>
      </c>
      <c r="B118" s="27">
        <f t="shared" si="4"/>
        <v>-5.1374200000000005</v>
      </c>
      <c r="C118">
        <f t="shared" si="5"/>
        <v>0.18541965047078812</v>
      </c>
      <c r="E118" s="52">
        <f t="shared" si="13"/>
        <v>3.7511924090074247E-3</v>
      </c>
    </row>
    <row r="119" spans="1:5" x14ac:dyDescent="0.25">
      <c r="A119">
        <v>-1.2</v>
      </c>
      <c r="B119" s="27">
        <f t="shared" si="4"/>
        <v>-5.0532000000000004</v>
      </c>
      <c r="C119">
        <f t="shared" si="5"/>
        <v>0.18986214967139056</v>
      </c>
      <c r="E119" s="52">
        <f t="shared" si="13"/>
        <v>3.923800921589728E-3</v>
      </c>
    </row>
    <row r="120" spans="1:5" x14ac:dyDescent="0.25">
      <c r="A120">
        <v>-1.18</v>
      </c>
      <c r="B120" s="27">
        <f t="shared" si="4"/>
        <v>-4.9689800000000002</v>
      </c>
      <c r="C120">
        <f t="shared" si="5"/>
        <v>0.19434516202846697</v>
      </c>
      <c r="E120" s="52">
        <f t="shared" si="13"/>
        <v>4.104030288785092E-3</v>
      </c>
    </row>
    <row r="121" spans="1:5" x14ac:dyDescent="0.25">
      <c r="A121">
        <v>-1.1599999999999999</v>
      </c>
      <c r="B121" s="27">
        <f t="shared" si="4"/>
        <v>-4.88476</v>
      </c>
      <c r="C121">
        <f t="shared" si="5"/>
        <v>0.19886609360571966</v>
      </c>
      <c r="E121" s="52">
        <f t="shared" si="13"/>
        <v>4.2921937689122469E-3</v>
      </c>
    </row>
    <row r="122" spans="1:5" x14ac:dyDescent="0.25">
      <c r="A122">
        <v>-1.1399999999999999</v>
      </c>
      <c r="B122" s="27">
        <f t="shared" si="4"/>
        <v>-4.8005399999999998</v>
      </c>
      <c r="C122">
        <f t="shared" si="5"/>
        <v>0.2034222224083512</v>
      </c>
      <c r="E122" s="52">
        <f t="shared" si="13"/>
        <v>4.4886159254942902E-3</v>
      </c>
    </row>
    <row r="123" spans="1:5" x14ac:dyDescent="0.25">
      <c r="A123">
        <v>-1.1200000000000001</v>
      </c>
      <c r="B123" s="27">
        <f t="shared" si="4"/>
        <v>-4.7163200000000005</v>
      </c>
      <c r="C123">
        <f t="shared" si="5"/>
        <v>0.20801069922022322</v>
      </c>
      <c r="E123" s="52">
        <f t="shared" si="13"/>
        <v>4.6936329321360425E-3</v>
      </c>
    </row>
    <row r="124" spans="1:5" x14ac:dyDescent="0.25">
      <c r="A124">
        <v>-1.1000000000000001</v>
      </c>
      <c r="B124" s="27">
        <f t="shared" si="4"/>
        <v>-4.6321000000000003</v>
      </c>
      <c r="C124">
        <f t="shared" si="5"/>
        <v>0.21262854877263274</v>
      </c>
      <c r="E124" s="52">
        <f t="shared" si="13"/>
        <v>4.9075928787306738E-3</v>
      </c>
    </row>
    <row r="125" spans="1:5" x14ac:dyDescent="0.25">
      <c r="A125">
        <v>-1.08</v>
      </c>
      <c r="B125" s="27">
        <f t="shared" si="4"/>
        <v>-4.547880000000001</v>
      </c>
      <c r="C125">
        <f t="shared" si="5"/>
        <v>0.21727267125323765</v>
      </c>
      <c r="E125" s="52">
        <f t="shared" si="13"/>
        <v>5.1308560784476074E-3</v>
      </c>
    </row>
    <row r="126" spans="1:5" x14ac:dyDescent="0.25">
      <c r="A126">
        <v>-1.06</v>
      </c>
      <c r="B126" s="27">
        <f t="shared" si="4"/>
        <v>-4.4636600000000008</v>
      </c>
      <c r="C126">
        <f t="shared" si="5"/>
        <v>0.22193984416275972</v>
      </c>
      <c r="E126" s="52">
        <f t="shared" si="13"/>
        <v>5.3637953749095905E-3</v>
      </c>
    </row>
    <row r="127" spans="1:5" x14ac:dyDescent="0.25">
      <c r="A127">
        <v>-1.04</v>
      </c>
      <c r="B127" s="27">
        <f t="shared" si="4"/>
        <v>-4.3794400000000007</v>
      </c>
      <c r="C127">
        <f t="shared" si="5"/>
        <v>0.22662672452611984</v>
      </c>
      <c r="E127" s="52">
        <f t="shared" si="13"/>
        <v>5.6067964489200702E-3</v>
      </c>
    </row>
    <row r="128" spans="1:5" x14ac:dyDescent="0.25">
      <c r="A128">
        <v>-1.02</v>
      </c>
      <c r="B128" s="27">
        <f t="shared" si="4"/>
        <v>-4.2952200000000005</v>
      </c>
      <c r="C128">
        <f t="shared" si="5"/>
        <v>0.2313298514636227</v>
      </c>
      <c r="E128" s="52">
        <f t="shared" si="13"/>
        <v>5.860258124054653E-3</v>
      </c>
    </row>
    <row r="129" spans="1:5" x14ac:dyDescent="0.25">
      <c r="A129">
        <v>-1</v>
      </c>
      <c r="B129" s="27">
        <f t="shared" si="4"/>
        <v>-4.2110000000000003</v>
      </c>
      <c r="C129">
        <f t="shared" si="5"/>
        <v>0.23604564912670095</v>
      </c>
      <c r="D129" s="51">
        <f>C129</f>
        <v>0.23604564912670095</v>
      </c>
      <c r="E129" s="52">
        <f t="shared" si="13"/>
        <v>6.1245926703800248E-3</v>
      </c>
    </row>
    <row r="130" spans="1:5" x14ac:dyDescent="0.25">
      <c r="A130">
        <v>-0.98</v>
      </c>
      <c r="B130" s="27">
        <f t="shared" ref="B130:B193" si="14">A130*$J$2+L$2</f>
        <v>-4.1267800000000001</v>
      </c>
      <c r="C130">
        <f t="shared" ref="C130:C193" si="15">_xlfn.T.DIST(A130,$K$2-2,FALSE)</f>
        <v>0.24077043000156567</v>
      </c>
      <c r="E130" s="52">
        <f t="shared" si="13"/>
        <v>6.4002261055124444E-3</v>
      </c>
    </row>
    <row r="131" spans="1:5" x14ac:dyDescent="0.25">
      <c r="A131">
        <v>-0.96</v>
      </c>
      <c r="B131" s="27">
        <f t="shared" si="14"/>
        <v>-4.0425599999999999</v>
      </c>
      <c r="C131">
        <f t="shared" si="15"/>
        <v>0.24550039858288425</v>
      </c>
      <c r="E131" s="52">
        <f t="shared" si="13"/>
        <v>6.6875984921745037E-3</v>
      </c>
    </row>
    <row r="132" spans="1:5" x14ac:dyDescent="0.25">
      <c r="A132">
        <v>-0.94</v>
      </c>
      <c r="B132" s="27">
        <f t="shared" si="14"/>
        <v>-3.9583400000000002</v>
      </c>
      <c r="C132">
        <f t="shared" si="15"/>
        <v>0.25023165541833059</v>
      </c>
      <c r="E132" s="52">
        <f t="shared" si="13"/>
        <v>6.9871642313536018E-3</v>
      </c>
    </row>
    <row r="133" spans="1:5" x14ac:dyDescent="0.25">
      <c r="A133">
        <v>-0.92</v>
      </c>
      <c r="B133" s="27">
        <f t="shared" si="14"/>
        <v>-3.8741200000000005</v>
      </c>
      <c r="C133">
        <f t="shared" si="15"/>
        <v>0.25496020152352172</v>
      </c>
      <c r="E133" s="52">
        <f t="shared" si="13"/>
        <v>7.2993923501091596E-3</v>
      </c>
    </row>
    <row r="134" spans="1:5" x14ac:dyDescent="0.25">
      <c r="A134">
        <v>-0.9</v>
      </c>
      <c r="B134" s="27">
        <f t="shared" si="14"/>
        <v>-3.7899000000000003</v>
      </c>
      <c r="C134">
        <f t="shared" si="15"/>
        <v>0.25968194316548487</v>
      </c>
      <c r="E134" s="52">
        <f t="shared" si="13"/>
        <v>7.6247667830171492E-3</v>
      </c>
    </row>
    <row r="135" spans="1:5" x14ac:dyDescent="0.25">
      <c r="A135">
        <v>-0.88</v>
      </c>
      <c r="B135" s="27">
        <f t="shared" si="14"/>
        <v>-3.7056800000000001</v>
      </c>
      <c r="C135">
        <f t="shared" si="15"/>
        <v>0.26439269701138279</v>
      </c>
      <c r="E135" s="52">
        <f t="shared" si="13"/>
        <v>7.9637866461806615E-3</v>
      </c>
    </row>
    <row r="136" spans="1:5" x14ac:dyDescent="0.25">
      <c r="A136">
        <v>-0.86</v>
      </c>
      <c r="B136" s="27">
        <f t="shared" si="14"/>
        <v>-3.6214600000000003</v>
      </c>
      <c r="C136">
        <f t="shared" si="15"/>
        <v>0.2690881956377823</v>
      </c>
      <c r="E136" s="52">
        <f t="shared" si="13"/>
        <v>8.3169665026742966E-3</v>
      </c>
    </row>
    <row r="137" spans="1:5" x14ac:dyDescent="0.25">
      <c r="A137">
        <v>-0.84</v>
      </c>
      <c r="B137" s="27">
        <f t="shared" si="14"/>
        <v>-3.5372400000000002</v>
      </c>
      <c r="C137">
        <f t="shared" si="15"/>
        <v>0.27376409339427149</v>
      </c>
      <c r="E137" s="52">
        <f t="shared" si="13"/>
        <v>8.6848366182273005E-3</v>
      </c>
    </row>
    <row r="138" spans="1:5" x14ac:dyDescent="0.25">
      <c r="A138">
        <v>-0.82</v>
      </c>
      <c r="B138" s="27">
        <f t="shared" si="14"/>
        <v>-3.45302</v>
      </c>
      <c r="C138">
        <f t="shared" si="15"/>
        <v>0.2784159726137389</v>
      </c>
      <c r="E138" s="52">
        <f t="shared" si="13"/>
        <v>9.067943205887068E-3</v>
      </c>
    </row>
    <row r="139" spans="1:5" x14ac:dyDescent="0.25">
      <c r="A139">
        <v>-0.8</v>
      </c>
      <c r="B139" s="27">
        <f t="shared" si="14"/>
        <v>-3.3688000000000002</v>
      </c>
      <c r="C139">
        <f t="shared" si="15"/>
        <v>0.2830393501601145</v>
      </c>
      <c r="E139" s="52">
        <f t="shared" si="13"/>
        <v>9.4668486583397247E-3</v>
      </c>
    </row>
    <row r="140" spans="1:5" x14ac:dyDescent="0.25">
      <c r="A140">
        <v>-0.78</v>
      </c>
      <c r="B140" s="27">
        <f t="shared" si="14"/>
        <v>-3.2845800000000005</v>
      </c>
      <c r="C140">
        <f t="shared" si="15"/>
        <v>0.28762968430285529</v>
      </c>
      <c r="E140" s="52">
        <f t="shared" si="13"/>
        <v>9.8821317664987245E-3</v>
      </c>
    </row>
    <row r="141" spans="1:5" x14ac:dyDescent="0.25">
      <c r="A141">
        <v>-0.76</v>
      </c>
      <c r="B141" s="27">
        <f t="shared" si="14"/>
        <v>-3.2003600000000003</v>
      </c>
      <c r="C141">
        <f t="shared" si="15"/>
        <v>0.29218238190594109</v>
      </c>
      <c r="E141" s="52">
        <f t="shared" si="13"/>
        <v>1.0314387922906652E-2</v>
      </c>
    </row>
    <row r="142" spans="1:5" x14ac:dyDescent="0.25">
      <c r="A142">
        <v>-0.74</v>
      </c>
      <c r="B142" s="27">
        <f t="shared" si="14"/>
        <v>-3.1161400000000001</v>
      </c>
      <c r="C142">
        <f t="shared" si="15"/>
        <v>0.29669280591763569</v>
      </c>
      <c r="E142" s="52">
        <f t="shared" si="13"/>
        <v>1.0764229308427875E-2</v>
      </c>
    </row>
    <row r="143" spans="1:5" x14ac:dyDescent="0.25">
      <c r="A143">
        <v>-0.72</v>
      </c>
      <c r="B143" s="27">
        <f t="shared" si="14"/>
        <v>-3.0319199999999999</v>
      </c>
      <c r="C143">
        <f t="shared" si="15"/>
        <v>0.30115628314577447</v>
      </c>
      <c r="E143" s="52">
        <f t="shared" si="13"/>
        <v>1.1232285060643091E-2</v>
      </c>
    </row>
    <row r="144" spans="1:5" x14ac:dyDescent="0.25">
      <c r="A144">
        <v>-0.7</v>
      </c>
      <c r="B144" s="27">
        <f t="shared" si="14"/>
        <v>-2.9477000000000002</v>
      </c>
      <c r="C144">
        <f t="shared" si="15"/>
        <v>0.30556811230187114</v>
      </c>
      <c r="E144" s="52">
        <f t="shared" si="13"/>
        <v>1.1719201422289435E-2</v>
      </c>
    </row>
    <row r="145" spans="1:5" x14ac:dyDescent="0.25">
      <c r="A145">
        <v>-0.68</v>
      </c>
      <c r="B145" s="27">
        <f t="shared" si="14"/>
        <v>-2.8634800000000005</v>
      </c>
      <c r="C145">
        <f t="shared" si="15"/>
        <v>0.30992357229589873</v>
      </c>
      <c r="E145" s="52">
        <f t="shared" si="13"/>
        <v>1.2225641868022562E-2</v>
      </c>
    </row>
    <row r="146" spans="1:5" x14ac:dyDescent="0.25">
      <c r="A146">
        <v>-0.66</v>
      </c>
      <c r="B146" s="27">
        <f t="shared" si="14"/>
        <v>-2.7792600000000003</v>
      </c>
      <c r="C146">
        <f t="shared" si="15"/>
        <v>0.31421793076220317</v>
      </c>
      <c r="E146" s="52">
        <f t="shared" si="13"/>
        <v>1.2752287207710763E-2</v>
      </c>
    </row>
    <row r="147" spans="1:5" x14ac:dyDescent="0.25">
      <c r="A147">
        <v>-0.64</v>
      </c>
      <c r="B147" s="27">
        <f t="shared" si="14"/>
        <v>-2.6950400000000001</v>
      </c>
      <c r="C147">
        <f t="shared" si="15"/>
        <v>0.31844645279566086</v>
      </c>
      <c r="E147" s="52">
        <f t="shared" si="13"/>
        <v>1.3299835664405324E-2</v>
      </c>
    </row>
    <row r="148" spans="1:5" x14ac:dyDescent="0.25">
      <c r="A148">
        <v>-0.62</v>
      </c>
      <c r="B148" s="27">
        <f t="shared" si="14"/>
        <v>-2.6108200000000004</v>
      </c>
      <c r="C148">
        <f t="shared" si="15"/>
        <v>0.32260440987590328</v>
      </c>
      <c r="E148" s="52">
        <f t="shared" si="13"/>
        <v>1.3869002925066111E-2</v>
      </c>
    </row>
    <row r="149" spans="1:5" x14ac:dyDescent="0.25">
      <c r="A149">
        <v>-0.6</v>
      </c>
      <c r="B149" s="27">
        <f t="shared" si="14"/>
        <v>-2.5266000000000002</v>
      </c>
      <c r="C149">
        <f t="shared" si="15"/>
        <v>0.32668708895620474</v>
      </c>
      <c r="E149" s="52">
        <f t="shared" si="13"/>
        <v>1.4460522162058558E-2</v>
      </c>
    </row>
    <row r="150" spans="1:5" x14ac:dyDescent="0.25">
      <c r="A150">
        <v>-0.57999999999999996</v>
      </c>
      <c r="B150" s="27">
        <f t="shared" si="14"/>
        <v>-2.44238</v>
      </c>
      <c r="C150">
        <f t="shared" si="15"/>
        <v>0.33068980169248174</v>
      </c>
      <c r="E150" s="52">
        <f t="shared" si="13"/>
        <v>1.5075144023375718E-2</v>
      </c>
    </row>
    <row r="151" spans="1:5" x14ac:dyDescent="0.25">
      <c r="A151">
        <v>-0.56000000000000005</v>
      </c>
      <c r="B151" s="27">
        <f t="shared" si="14"/>
        <v>-2.3581600000000003</v>
      </c>
      <c r="C151">
        <f t="shared" si="15"/>
        <v>0.33460789378678191</v>
      </c>
      <c r="E151" s="52">
        <f t="shared" si="13"/>
        <v>1.5713636589480429E-2</v>
      </c>
    </row>
    <row r="152" spans="1:5" x14ac:dyDescent="0.25">
      <c r="A152">
        <v>-0.54</v>
      </c>
      <c r="B152" s="27">
        <f t="shared" si="14"/>
        <v>-2.2739400000000005</v>
      </c>
      <c r="C152">
        <f t="shared" si="15"/>
        <v>0.33843675441866117</v>
      </c>
      <c r="E152" s="52">
        <f t="shared" si="13"/>
        <v>1.6376785294604759E-2</v>
      </c>
    </row>
    <row r="153" spans="1:5" x14ac:dyDescent="0.25">
      <c r="A153">
        <v>-0.52</v>
      </c>
      <c r="B153" s="27">
        <f t="shared" si="14"/>
        <v>-2.1897200000000003</v>
      </c>
      <c r="C153">
        <f t="shared" si="15"/>
        <v>0.34217182573696409</v>
      </c>
      <c r="E153" s="52">
        <f t="shared" si="13"/>
        <v>1.7065392810290288E-2</v>
      </c>
    </row>
    <row r="154" spans="1:5" x14ac:dyDescent="0.25">
      <c r="A154">
        <v>-0.5</v>
      </c>
      <c r="B154" s="27">
        <f t="shared" si="14"/>
        <v>-2.1055000000000001</v>
      </c>
      <c r="C154">
        <f t="shared" si="15"/>
        <v>0.34580861238374172</v>
      </c>
      <c r="E154" s="52">
        <f t="shared" si="13"/>
        <v>1.7780278888902237E-2</v>
      </c>
    </row>
    <row r="155" spans="1:5" x14ac:dyDescent="0.25">
      <c r="A155">
        <v>-0.48</v>
      </c>
      <c r="B155" s="27">
        <f t="shared" si="14"/>
        <v>-2.02128</v>
      </c>
      <c r="C155">
        <f t="shared" si="15"/>
        <v>0.34934269102136989</v>
      </c>
      <c r="E155" s="52">
        <f t="shared" si="13"/>
        <v>1.8522280164803128E-2</v>
      </c>
    </row>
    <row r="156" spans="1:5" x14ac:dyDescent="0.25">
      <c r="A156">
        <v>-0.46</v>
      </c>
      <c r="B156" s="27">
        <f t="shared" si="14"/>
        <v>-1.9370600000000002</v>
      </c>
      <c r="C156">
        <f t="shared" si="15"/>
        <v>0.35276971983337674</v>
      </c>
      <c r="E156" s="52">
        <f t="shared" si="13"/>
        <v>1.9292249910830082E-2</v>
      </c>
    </row>
    <row r="157" spans="1:5" x14ac:dyDescent="0.25">
      <c r="A157">
        <v>-0.44</v>
      </c>
      <c r="B157" s="27">
        <f t="shared" si="14"/>
        <v>-1.85284</v>
      </c>
      <c r="C157">
        <f t="shared" si="15"/>
        <v>0.35608544796904912</v>
      </c>
      <c r="E157" s="52">
        <f t="shared" si="13"/>
        <v>2.0091057747681846E-2</v>
      </c>
    </row>
    <row r="158" spans="1:5" x14ac:dyDescent="0.25">
      <c r="A158">
        <v>-0.42</v>
      </c>
      <c r="B158" s="27">
        <f t="shared" si="14"/>
        <v>-1.7686200000000001</v>
      </c>
      <c r="C158">
        <f t="shared" si="15"/>
        <v>0.35928572490158373</v>
      </c>
      <c r="E158" s="52">
        <f t="shared" si="13"/>
        <v>2.0919589303789812E-2</v>
      </c>
    </row>
    <row r="159" spans="1:5" x14ac:dyDescent="0.25">
      <c r="A159">
        <v>-0.4</v>
      </c>
      <c r="B159" s="27">
        <f t="shared" si="14"/>
        <v>-1.6844000000000001</v>
      </c>
      <c r="C159">
        <f t="shared" si="15"/>
        <v>0.36236650966936146</v>
      </c>
      <c r="E159" s="52">
        <f t="shared" si="13"/>
        <v>2.1778745823221417E-2</v>
      </c>
    </row>
    <row r="160" spans="1:5" x14ac:dyDescent="0.25">
      <c r="A160">
        <v>-0.38</v>
      </c>
      <c r="B160" s="27">
        <f t="shared" si="14"/>
        <v>-1.6001800000000002</v>
      </c>
      <c r="C160">
        <f t="shared" si="15"/>
        <v>0.36532387996988069</v>
      </c>
      <c r="E160" s="52">
        <f t="shared" si="13"/>
        <v>2.2669443719144873E-2</v>
      </c>
    </row>
    <row r="161" spans="1:5" x14ac:dyDescent="0.25">
      <c r="A161">
        <v>-0.36</v>
      </c>
      <c r="B161" s="27">
        <f t="shared" si="14"/>
        <v>-1.51596</v>
      </c>
      <c r="C161">
        <f t="shared" si="15"/>
        <v>0.36815404107597061</v>
      </c>
      <c r="E161" s="52">
        <f t="shared" si="13"/>
        <v>2.359261407037181E-2</v>
      </c>
    </row>
    <row r="162" spans="1:5" x14ac:dyDescent="0.25">
      <c r="A162">
        <v>-0.34</v>
      </c>
      <c r="B162" s="27">
        <f t="shared" si="14"/>
        <v>-1.4317400000000002</v>
      </c>
      <c r="C162">
        <f t="shared" si="15"/>
        <v>0.37085333454413</v>
      </c>
      <c r="E162" s="52">
        <f t="shared" si="13"/>
        <v>2.4549202058490309E-2</v>
      </c>
    </row>
    <row r="163" spans="1:5" x14ac:dyDescent="0.25">
      <c r="A163">
        <v>-0.32</v>
      </c>
      <c r="B163" s="27">
        <f t="shared" si="14"/>
        <v>-1.3475200000000001</v>
      </c>
      <c r="C163">
        <f t="shared" si="15"/>
        <v>0.37341824668520018</v>
      </c>
      <c r="E163" s="52">
        <f t="shared" si="13"/>
        <v>2.5540166343104718E-2</v>
      </c>
    </row>
    <row r="164" spans="1:5" x14ac:dyDescent="0.25">
      <c r="A164">
        <v>-0.3</v>
      </c>
      <c r="B164" s="27">
        <f t="shared" si="14"/>
        <v>-1.2633000000000001</v>
      </c>
      <c r="C164">
        <f t="shared" si="15"/>
        <v>0.37584541676808375</v>
      </c>
      <c r="E164" s="52">
        <f t="shared" si="13"/>
        <v>2.6566478372711273E-2</v>
      </c>
    </row>
    <row r="165" spans="1:5" x14ac:dyDescent="0.25">
      <c r="A165">
        <v>-0.28000000000000003</v>
      </c>
      <c r="B165" s="27">
        <f t="shared" si="14"/>
        <v>-1.1790800000000001</v>
      </c>
      <c r="C165">
        <f t="shared" si="15"/>
        <v>0.37813164492785617</v>
      </c>
      <c r="E165" s="52">
        <f t="shared" si="13"/>
        <v>2.7629121628762382E-2</v>
      </c>
    </row>
    <row r="166" spans="1:5" x14ac:dyDescent="0.25">
      <c r="A166">
        <v>-0.26</v>
      </c>
      <c r="B166" s="27">
        <f t="shared" si="14"/>
        <v>-1.0948600000000002</v>
      </c>
      <c r="C166">
        <f t="shared" si="15"/>
        <v>0.38027389975039794</v>
      </c>
      <c r="E166" s="52">
        <f t="shared" si="13"/>
        <v>2.8729090800504262E-2</v>
      </c>
    </row>
    <row r="167" spans="1:5" x14ac:dyDescent="0.25">
      <c r="A167">
        <v>-0.24</v>
      </c>
      <c r="B167" s="27">
        <f t="shared" si="14"/>
        <v>-1.01064</v>
      </c>
      <c r="C167">
        <f t="shared" si="15"/>
        <v>0.38226932550658155</v>
      </c>
      <c r="E167" s="52">
        <f t="shared" si="13"/>
        <v>2.9867390888217625E-2</v>
      </c>
    </row>
    <row r="168" spans="1:5" x14ac:dyDescent="0.25">
      <c r="A168">
        <v>-0.22</v>
      </c>
      <c r="B168" s="27">
        <f t="shared" si="14"/>
        <v>-0.92642000000000002</v>
      </c>
      <c r="C168">
        <f t="shared" si="15"/>
        <v>0.38411524901009092</v>
      </c>
      <c r="E168" s="52">
        <f t="shared" si="13"/>
        <v>3.1045036232546945E-2</v>
      </c>
    </row>
    <row r="169" spans="1:5" x14ac:dyDescent="0.25">
      <c r="A169">
        <v>-0.2</v>
      </c>
      <c r="B169" s="27">
        <f t="shared" si="14"/>
        <v>-0.84220000000000006</v>
      </c>
      <c r="C169">
        <f t="shared" si="15"/>
        <v>0.38580918607411929</v>
      </c>
      <c r="E169" s="52">
        <f t="shared" si="13"/>
        <v>3.226304946767105E-2</v>
      </c>
    </row>
    <row r="170" spans="1:5" x14ac:dyDescent="0.25">
      <c r="A170">
        <v>-0.18</v>
      </c>
      <c r="B170" s="27">
        <f t="shared" si="14"/>
        <v>-0.75797999999999999</v>
      </c>
      <c r="C170">
        <f t="shared" si="15"/>
        <v>0.38734884754348131</v>
      </c>
      <c r="E170" s="52">
        <f t="shared" si="13"/>
        <v>3.3522460396149908E-2</v>
      </c>
    </row>
    <row r="171" spans="1:5" x14ac:dyDescent="0.25">
      <c r="A171">
        <v>-0.16</v>
      </c>
      <c r="B171" s="27">
        <f t="shared" si="14"/>
        <v>-0.67376000000000003</v>
      </c>
      <c r="C171">
        <f t="shared" si="15"/>
        <v>0.38873214488008778</v>
      </c>
      <c r="E171" s="52">
        <f t="shared" si="13"/>
        <v>3.4824304783376364E-2</v>
      </c>
    </row>
    <row r="172" spans="1:5" x14ac:dyDescent="0.25">
      <c r="A172">
        <v>-0.14000000000000001</v>
      </c>
      <c r="B172" s="27">
        <f t="shared" si="14"/>
        <v>-0.58954000000000006</v>
      </c>
      <c r="C172">
        <f t="shared" si="15"/>
        <v>0.38995719528124601</v>
      </c>
      <c r="E172" s="52">
        <f t="shared" si="13"/>
        <v>3.6169623069670698E-2</v>
      </c>
    </row>
    <row r="173" spans="1:5" x14ac:dyDescent="0.25">
      <c r="A173">
        <v>-0.12</v>
      </c>
      <c r="B173" s="27">
        <f t="shared" si="14"/>
        <v>-0.50531999999999999</v>
      </c>
      <c r="C173">
        <f t="shared" si="15"/>
        <v>0.39102232631187539</v>
      </c>
      <c r="E173" s="52">
        <f t="shared" ref="E173:E236" si="16">_xlfn.T.DIST(A67,$K$2-2,FALSE)</f>
        <v>3.7559458998179272E-2</v>
      </c>
    </row>
    <row r="174" spans="1:5" x14ac:dyDescent="0.25">
      <c r="A174">
        <v>-0.1</v>
      </c>
      <c r="B174" s="27">
        <f t="shared" si="14"/>
        <v>-0.42110000000000003</v>
      </c>
      <c r="C174">
        <f t="shared" si="15"/>
        <v>0.39192608003344531</v>
      </c>
      <c r="E174" s="52">
        <f t="shared" si="16"/>
        <v>3.8994858156877837E-2</v>
      </c>
    </row>
    <row r="175" spans="1:5" x14ac:dyDescent="0.25">
      <c r="A175">
        <v>-8.0000000000000099E-2</v>
      </c>
      <c r="B175" s="27">
        <f t="shared" si="14"/>
        <v>-0.33688000000000046</v>
      </c>
      <c r="C175">
        <f t="shared" si="15"/>
        <v>0.39266721661425202</v>
      </c>
      <c r="E175" s="52">
        <f t="shared" si="16"/>
        <v>4.0476866433134216E-2</v>
      </c>
    </row>
    <row r="176" spans="1:5" x14ac:dyDescent="0.25">
      <c r="A176">
        <v>-6.0000000000000102E-2</v>
      </c>
      <c r="B176" s="27">
        <f t="shared" si="14"/>
        <v>-0.25266000000000044</v>
      </c>
      <c r="C176">
        <f t="shared" si="15"/>
        <v>0.39324471740753536</v>
      </c>
      <c r="E176" s="52">
        <f t="shared" si="16"/>
        <v>4.2006528379457085E-2</v>
      </c>
    </row>
    <row r="177" spans="1:6" x14ac:dyDescent="0.25">
      <c r="A177">
        <v>-0.04</v>
      </c>
      <c r="B177" s="27">
        <f t="shared" si="14"/>
        <v>-0.16844000000000001</v>
      </c>
      <c r="C177">
        <f t="shared" si="15"/>
        <v>0.39365778748589259</v>
      </c>
      <c r="E177" s="52">
        <f t="shared" si="16"/>
        <v>4.358488548924476E-2</v>
      </c>
    </row>
    <row r="178" spans="1:6" x14ac:dyDescent="0.25">
      <c r="A178">
        <v>-0.02</v>
      </c>
      <c r="B178" s="27">
        <f t="shared" si="14"/>
        <v>-8.4220000000000003E-2</v>
      </c>
      <c r="C178">
        <f t="shared" si="15"/>
        <v>0.39390585762246466</v>
      </c>
      <c r="E178" s="52">
        <f t="shared" si="16"/>
        <v>4.5212974381553889E-2</v>
      </c>
    </row>
    <row r="179" spans="1:6" x14ac:dyDescent="0.25">
      <c r="A179">
        <v>0</v>
      </c>
      <c r="B179" s="27">
        <f t="shared" si="14"/>
        <v>0</v>
      </c>
      <c r="C179">
        <f t="shared" si="15"/>
        <v>0.39398858571143264</v>
      </c>
      <c r="D179" s="51">
        <f>C179</f>
        <v>0.39398858571143264</v>
      </c>
      <c r="E179" s="52">
        <f t="shared" si="16"/>
        <v>4.6891824894130227E-2</v>
      </c>
      <c r="F179" s="51"/>
    </row>
    <row r="180" spans="1:6" x14ac:dyDescent="0.25">
      <c r="A180">
        <v>0.02</v>
      </c>
      <c r="B180" s="27">
        <f t="shared" si="14"/>
        <v>8.4220000000000003E-2</v>
      </c>
      <c r="C180">
        <f t="shared" si="15"/>
        <v>0.39390585762246466</v>
      </c>
      <c r="E180" s="52">
        <f t="shared" si="16"/>
        <v>4.8622458084184639E-2</v>
      </c>
    </row>
    <row r="181" spans="1:6" x14ac:dyDescent="0.25">
      <c r="A181">
        <v>0.04</v>
      </c>
      <c r="B181" s="27">
        <f t="shared" si="14"/>
        <v>0.16844000000000001</v>
      </c>
      <c r="C181">
        <f t="shared" si="15"/>
        <v>0.39365778748589259</v>
      </c>
      <c r="E181" s="52">
        <f t="shared" si="16"/>
        <v>5.0405884136655976E-2</v>
      </c>
    </row>
    <row r="182" spans="1:6" x14ac:dyDescent="0.25">
      <c r="A182">
        <v>6.0000000000000102E-2</v>
      </c>
      <c r="B182" s="27">
        <f t="shared" si="14"/>
        <v>0.25266000000000044</v>
      </c>
      <c r="C182">
        <f t="shared" si="15"/>
        <v>0.39324471740753536</v>
      </c>
      <c r="E182" s="52">
        <f t="shared" si="16"/>
        <v>5.2243100179980406E-2</v>
      </c>
    </row>
    <row r="183" spans="1:6" x14ac:dyDescent="0.25">
      <c r="A183">
        <v>8.0000000000000099E-2</v>
      </c>
      <c r="B183" s="27">
        <f t="shared" si="14"/>
        <v>0.33688000000000046</v>
      </c>
      <c r="C183">
        <f t="shared" si="15"/>
        <v>0.39266721661425202</v>
      </c>
      <c r="E183" s="52">
        <f t="shared" si="16"/>
        <v>5.4135088009680164E-2</v>
      </c>
    </row>
    <row r="184" spans="1:6" x14ac:dyDescent="0.25">
      <c r="A184">
        <v>0.1</v>
      </c>
      <c r="B184" s="27">
        <f t="shared" si="14"/>
        <v>0.42110000000000003</v>
      </c>
      <c r="C184">
        <f t="shared" si="15"/>
        <v>0.39192608003344531</v>
      </c>
      <c r="E184" s="52">
        <f t="shared" si="16"/>
        <v>5.6082811720401041E-2</v>
      </c>
    </row>
    <row r="185" spans="1:6" x14ac:dyDescent="0.25">
      <c r="A185">
        <v>0.12</v>
      </c>
      <c r="B185" s="27">
        <f t="shared" si="14"/>
        <v>0.50531999999999999</v>
      </c>
      <c r="C185">
        <f t="shared" si="15"/>
        <v>0.39102232631187539</v>
      </c>
      <c r="E185" s="52">
        <f t="shared" si="16"/>
        <v>5.808721524735698E-2</v>
      </c>
    </row>
    <row r="186" spans="1:6" x14ac:dyDescent="0.25">
      <c r="A186">
        <v>0.14000000000000001</v>
      </c>
      <c r="B186" s="27">
        <f t="shared" si="14"/>
        <v>0.58954000000000006</v>
      </c>
      <c r="C186">
        <f t="shared" si="15"/>
        <v>0.38995719528124601</v>
      </c>
      <c r="E186" s="52">
        <f t="shared" si="16"/>
        <v>6.0149219818491431E-2</v>
      </c>
    </row>
    <row r="187" spans="1:6" x14ac:dyDescent="0.25">
      <c r="A187">
        <v>0.16</v>
      </c>
      <c r="B187" s="27">
        <f t="shared" si="14"/>
        <v>0.67376000000000003</v>
      </c>
      <c r="C187">
        <f t="shared" si="15"/>
        <v>0.38873214488008778</v>
      </c>
      <c r="E187" s="52">
        <f t="shared" si="16"/>
        <v>6.2269721319032585E-2</v>
      </c>
    </row>
    <row r="188" spans="1:6" x14ac:dyDescent="0.25">
      <c r="A188">
        <v>0.18</v>
      </c>
      <c r="B188" s="27">
        <f t="shared" si="14"/>
        <v>0.75797999999999999</v>
      </c>
      <c r="C188">
        <f t="shared" si="15"/>
        <v>0.38734884754348131</v>
      </c>
      <c r="E188" s="52">
        <f t="shared" si="16"/>
        <v>6.444958757050237E-2</v>
      </c>
    </row>
    <row r="189" spans="1:6" x14ac:dyDescent="0.25">
      <c r="A189">
        <v>0.2</v>
      </c>
      <c r="B189" s="27">
        <f t="shared" si="14"/>
        <v>0.84220000000000006</v>
      </c>
      <c r="C189">
        <f t="shared" si="15"/>
        <v>0.38580918607411929</v>
      </c>
      <c r="E189" s="52">
        <f t="shared" si="16"/>
        <v>6.6689655526642688E-2</v>
      </c>
    </row>
    <row r="190" spans="1:6" x14ac:dyDescent="0.25">
      <c r="A190">
        <v>0.22</v>
      </c>
      <c r="B190" s="27">
        <f t="shared" si="14"/>
        <v>0.92642000000000002</v>
      </c>
      <c r="C190">
        <f t="shared" si="15"/>
        <v>0.38411524901009092</v>
      </c>
      <c r="E190" s="52">
        <f t="shared" si="16"/>
        <v>6.8990728389136849E-2</v>
      </c>
    </row>
    <row r="191" spans="1:6" x14ac:dyDescent="0.25">
      <c r="A191">
        <v>0.24</v>
      </c>
      <c r="B191" s="27">
        <f t="shared" si="14"/>
        <v>1.01064</v>
      </c>
      <c r="C191">
        <f t="shared" si="15"/>
        <v>0.38226932550658155</v>
      </c>
      <c r="E191" s="52">
        <f t="shared" si="16"/>
        <v>7.1353572646438213E-2</v>
      </c>
    </row>
    <row r="192" spans="1:6" x14ac:dyDescent="0.25">
      <c r="A192">
        <v>0.26</v>
      </c>
      <c r="B192" s="27">
        <f t="shared" si="14"/>
        <v>1.0948600000000002</v>
      </c>
      <c r="C192">
        <f t="shared" si="15"/>
        <v>0.38027389975039794</v>
      </c>
      <c r="E192" s="52">
        <f t="shared" si="16"/>
        <v>7.3778915039463558E-2</v>
      </c>
    </row>
    <row r="193" spans="1:5" x14ac:dyDescent="0.25">
      <c r="A193">
        <v>0.28000000000000003</v>
      </c>
      <c r="B193" s="27">
        <f t="shared" si="14"/>
        <v>1.1790800000000001</v>
      </c>
      <c r="C193">
        <f t="shared" si="15"/>
        <v>0.37813164492785617</v>
      </c>
      <c r="E193" s="52">
        <f t="shared" si="16"/>
        <v>7.6267439458367253E-2</v>
      </c>
    </row>
    <row r="194" spans="1:5" x14ac:dyDescent="0.25">
      <c r="A194">
        <v>0.3</v>
      </c>
      <c r="B194" s="27">
        <f t="shared" ref="B194:B257" si="17">A194*$J$2+L$2</f>
        <v>1.2633000000000001</v>
      </c>
      <c r="C194">
        <f t="shared" ref="C194:C257" si="18">_xlfn.T.DIST(A194,$K$2-2,FALSE)</f>
        <v>0.37584541676808375</v>
      </c>
      <c r="E194" s="52">
        <f t="shared" si="16"/>
        <v>7.8819783775085361E-2</v>
      </c>
    </row>
    <row r="195" spans="1:5" x14ac:dyDescent="0.25">
      <c r="A195">
        <v>0.32</v>
      </c>
      <c r="B195" s="27">
        <f t="shared" si="17"/>
        <v>1.3475200000000001</v>
      </c>
      <c r="C195">
        <f t="shared" si="18"/>
        <v>0.37341824668520018</v>
      </c>
      <c r="E195" s="52">
        <f t="shared" si="16"/>
        <v>8.1436536616818281E-2</v>
      </c>
    </row>
    <row r="196" spans="1:5" x14ac:dyDescent="0.25">
      <c r="A196">
        <v>0.34</v>
      </c>
      <c r="B196" s="27">
        <f t="shared" si="17"/>
        <v>1.4317400000000002</v>
      </c>
      <c r="C196">
        <f t="shared" si="18"/>
        <v>0.37085333454413</v>
      </c>
      <c r="E196" s="52">
        <f t="shared" si="16"/>
        <v>8.4118234086112659E-2</v>
      </c>
    </row>
    <row r="197" spans="1:5" x14ac:dyDescent="0.25">
      <c r="A197">
        <v>0.36</v>
      </c>
      <c r="B197" s="27">
        <f t="shared" si="17"/>
        <v>1.51596</v>
      </c>
      <c r="C197">
        <f t="shared" si="18"/>
        <v>0.36815404107597061</v>
      </c>
      <c r="E197" s="52">
        <f t="shared" si="16"/>
        <v>8.6865356433700094E-2</v>
      </c>
    </row>
    <row r="198" spans="1:5" x14ac:dyDescent="0.25">
      <c r="A198">
        <v>0.38</v>
      </c>
      <c r="B198" s="27">
        <f t="shared" si="17"/>
        <v>1.6001800000000002</v>
      </c>
      <c r="C198">
        <f t="shared" si="18"/>
        <v>0.36532387996988069</v>
      </c>
      <c r="E198" s="52">
        <f t="shared" si="16"/>
        <v>8.9678324690753375E-2</v>
      </c>
    </row>
    <row r="199" spans="1:5" x14ac:dyDescent="0.25">
      <c r="A199">
        <v>0.4</v>
      </c>
      <c r="B199" s="27">
        <f t="shared" si="17"/>
        <v>1.6844000000000001</v>
      </c>
      <c r="C199">
        <f t="shared" si="18"/>
        <v>0.36236650966936146</v>
      </c>
      <c r="E199" s="52">
        <f t="shared" si="16"/>
        <v>9.2557497267728231E-2</v>
      </c>
    </row>
    <row r="200" spans="1:5" x14ac:dyDescent="0.25">
      <c r="A200">
        <v>0.42</v>
      </c>
      <c r="B200" s="27">
        <f t="shared" si="17"/>
        <v>1.7686200000000001</v>
      </c>
      <c r="C200">
        <f t="shared" si="18"/>
        <v>0.35928572490158373</v>
      </c>
      <c r="E200" s="52">
        <f t="shared" si="16"/>
        <v>9.5503166527465391E-2</v>
      </c>
    </row>
    <row r="201" spans="1:5" x14ac:dyDescent="0.25">
      <c r="A201">
        <v>0.44</v>
      </c>
      <c r="B201" s="27">
        <f t="shared" si="17"/>
        <v>1.85284</v>
      </c>
      <c r="C201">
        <f t="shared" si="18"/>
        <v>0.35608544796904912</v>
      </c>
      <c r="E201" s="52">
        <f t="shared" si="16"/>
        <v>9.8515555340735209E-2</v>
      </c>
    </row>
    <row r="202" spans="1:5" x14ac:dyDescent="0.25">
      <c r="A202">
        <v>0.46</v>
      </c>
      <c r="B202" s="27">
        <f t="shared" si="17"/>
        <v>1.9370600000000002</v>
      </c>
      <c r="C202">
        <f t="shared" si="18"/>
        <v>0.35276971983337674</v>
      </c>
      <c r="E202" s="52">
        <f t="shared" si="16"/>
        <v>0.10159481363291027</v>
      </c>
    </row>
    <row r="203" spans="1:5" x14ac:dyDescent="0.25">
      <c r="A203">
        <v>0.48</v>
      </c>
      <c r="B203" s="27">
        <f t="shared" si="17"/>
        <v>2.02128</v>
      </c>
      <c r="C203">
        <f t="shared" si="18"/>
        <v>0.34934269102136989</v>
      </c>
      <c r="E203" s="52">
        <f t="shared" si="16"/>
        <v>0.10474101493094871</v>
      </c>
    </row>
    <row r="204" spans="1:5" x14ac:dyDescent="0.25">
      <c r="A204">
        <v>0.5</v>
      </c>
      <c r="B204" s="27">
        <f t="shared" si="17"/>
        <v>2.1055000000000001</v>
      </c>
      <c r="C204">
        <f t="shared" si="18"/>
        <v>0.34580861238374172</v>
      </c>
      <c r="E204" s="52">
        <f t="shared" si="16"/>
        <v>0.10795415292036063</v>
      </c>
    </row>
    <row r="205" spans="1:5" x14ac:dyDescent="0.25">
      <c r="A205">
        <v>0.52</v>
      </c>
      <c r="B205" s="27">
        <f t="shared" si="17"/>
        <v>2.1897200000000003</v>
      </c>
      <c r="C205">
        <f t="shared" si="18"/>
        <v>0.34217182573696409</v>
      </c>
      <c r="E205" s="52">
        <f t="shared" si="16"/>
        <v>0.11123413802230511</v>
      </c>
    </row>
    <row r="206" spans="1:5" x14ac:dyDescent="0.25">
      <c r="A206">
        <v>0.54</v>
      </c>
      <c r="B206" s="27">
        <f t="shared" si="17"/>
        <v>2.2739400000000005</v>
      </c>
      <c r="C206">
        <f t="shared" si="18"/>
        <v>0.33843675441866117</v>
      </c>
      <c r="E206" s="52">
        <f t="shared" si="16"/>
        <v>0.11458079400143106</v>
      </c>
    </row>
    <row r="207" spans="1:5" x14ac:dyDescent="0.25">
      <c r="A207">
        <v>0.56000000000000005</v>
      </c>
      <c r="B207" s="27">
        <f t="shared" si="17"/>
        <v>2.3581600000000003</v>
      </c>
      <c r="C207">
        <f t="shared" si="18"/>
        <v>0.33460789378678191</v>
      </c>
      <c r="E207" s="52">
        <f t="shared" si="16"/>
        <v>0.11799385461551856</v>
      </c>
    </row>
    <row r="208" spans="1:5" x14ac:dyDescent="0.25">
      <c r="A208">
        <v>0.57999999999999996</v>
      </c>
      <c r="B208" s="27">
        <f t="shared" si="17"/>
        <v>2.44238</v>
      </c>
      <c r="C208">
        <f t="shared" si="18"/>
        <v>0.33068980169248174</v>
      </c>
      <c r="E208" s="52">
        <f t="shared" si="16"/>
        <v>0.12147296031840289</v>
      </c>
    </row>
    <row r="209" spans="1:5" x14ac:dyDescent="0.25">
      <c r="A209">
        <v>0.6</v>
      </c>
      <c r="B209" s="27">
        <f t="shared" si="17"/>
        <v>2.5266000000000002</v>
      </c>
      <c r="C209">
        <f t="shared" si="18"/>
        <v>0.32668708895620474</v>
      </c>
      <c r="E209" s="52">
        <f t="shared" si="16"/>
        <v>0.125017655028065</v>
      </c>
    </row>
    <row r="210" spans="1:5" x14ac:dyDescent="0.25">
      <c r="A210">
        <v>0.62</v>
      </c>
      <c r="B210" s="27">
        <f t="shared" si="17"/>
        <v>2.6108200000000004</v>
      </c>
      <c r="C210">
        <f t="shared" si="18"/>
        <v>0.32260440987590328</v>
      </c>
      <c r="E210" s="52">
        <f t="shared" si="16"/>
        <v>0.12862738297214607</v>
      </c>
    </row>
    <row r="211" spans="1:5" x14ac:dyDescent="0.25">
      <c r="A211">
        <v>0.64</v>
      </c>
      <c r="B211" s="27">
        <f t="shared" si="17"/>
        <v>2.6950400000000001</v>
      </c>
      <c r="C211">
        <f t="shared" si="18"/>
        <v>0.31844645279566086</v>
      </c>
      <c r="E211" s="52">
        <f t="shared" si="16"/>
        <v>0.13230148562348742</v>
      </c>
    </row>
    <row r="212" spans="1:5" x14ac:dyDescent="0.25">
      <c r="A212">
        <v>0.66</v>
      </c>
      <c r="B212" s="27">
        <f t="shared" si="17"/>
        <v>2.7792600000000003</v>
      </c>
      <c r="C212">
        <f t="shared" si="18"/>
        <v>0.31421793076220317</v>
      </c>
      <c r="E212" s="52">
        <f t="shared" si="16"/>
        <v>0.13603919873860865</v>
      </c>
    </row>
    <row r="213" spans="1:5" x14ac:dyDescent="0.25">
      <c r="A213">
        <v>0.68</v>
      </c>
      <c r="B213" s="27">
        <f t="shared" si="17"/>
        <v>2.8634800000000005</v>
      </c>
      <c r="C213">
        <f t="shared" si="18"/>
        <v>0.30992357229589873</v>
      </c>
      <c r="E213" s="52">
        <f t="shared" si="16"/>
        <v>0.13983964951230846</v>
      </c>
    </row>
    <row r="214" spans="1:5" x14ac:dyDescent="0.25">
      <c r="A214">
        <v>0.7</v>
      </c>
      <c r="B214" s="27">
        <f t="shared" si="17"/>
        <v>2.9477000000000002</v>
      </c>
      <c r="C214">
        <f t="shared" si="18"/>
        <v>0.30556811230187114</v>
      </c>
      <c r="E214" s="52">
        <f t="shared" si="16"/>
        <v>0.14370185386180698</v>
      </c>
    </row>
    <row r="215" spans="1:5" x14ac:dyDescent="0.25">
      <c r="A215">
        <v>0.72</v>
      </c>
      <c r="B215" s="27">
        <f t="shared" si="17"/>
        <v>3.0319199999999999</v>
      </c>
      <c r="C215">
        <f t="shared" si="18"/>
        <v>0.30115628314577447</v>
      </c>
      <c r="E215" s="52">
        <f t="shared" si="16"/>
        <v>0.14762471385403808</v>
      </c>
    </row>
    <row r="216" spans="1:5" x14ac:dyDescent="0.25">
      <c r="A216">
        <v>0.74</v>
      </c>
      <c r="B216" s="27">
        <f t="shared" si="17"/>
        <v>3.1161400000000001</v>
      </c>
      <c r="C216">
        <f t="shared" si="18"/>
        <v>0.29669280591763569</v>
      </c>
      <c r="E216" s="52">
        <f t="shared" si="16"/>
        <v>0.15160701528984166</v>
      </c>
    </row>
    <row r="217" spans="1:5" x14ac:dyDescent="0.25">
      <c r="A217">
        <v>0.76</v>
      </c>
      <c r="B217" s="27">
        <f t="shared" si="17"/>
        <v>3.2003600000000003</v>
      </c>
      <c r="C217">
        <f t="shared" si="18"/>
        <v>0.29218238190594109</v>
      </c>
      <c r="E217" s="52">
        <f t="shared" si="16"/>
        <v>0.15564742545889926</v>
      </c>
    </row>
    <row r="218" spans="1:5" x14ac:dyDescent="0.25">
      <c r="A218">
        <v>0.78</v>
      </c>
      <c r="B218" s="27">
        <f t="shared" si="17"/>
        <v>3.2845800000000005</v>
      </c>
      <c r="C218">
        <f t="shared" si="18"/>
        <v>0.28762968430285529</v>
      </c>
      <c r="E218" s="52">
        <f t="shared" si="16"/>
        <v>0.15974449107929753</v>
      </c>
    </row>
    <row r="219" spans="1:5" x14ac:dyDescent="0.25">
      <c r="A219">
        <v>0.8</v>
      </c>
      <c r="B219" s="27">
        <f t="shared" si="17"/>
        <v>3.3688000000000002</v>
      </c>
      <c r="C219">
        <f t="shared" si="18"/>
        <v>0.2830393501601145</v>
      </c>
      <c r="E219" s="52">
        <f t="shared" si="16"/>
        <v>0.16389663643558372</v>
      </c>
    </row>
    <row r="220" spans="1:5" x14ac:dyDescent="0.25">
      <c r="A220">
        <v>0.82</v>
      </c>
      <c r="B220" s="27">
        <f t="shared" si="17"/>
        <v>3.45302</v>
      </c>
      <c r="C220">
        <f t="shared" si="18"/>
        <v>0.2784159726137389</v>
      </c>
      <c r="E220" s="52">
        <f t="shared" si="16"/>
        <v>0.16810216172910808</v>
      </c>
    </row>
    <row r="221" spans="1:5" x14ac:dyDescent="0.25">
      <c r="A221">
        <v>0.84</v>
      </c>
      <c r="B221" s="27">
        <f t="shared" si="17"/>
        <v>3.5372400000000002</v>
      </c>
      <c r="C221">
        <f t="shared" si="18"/>
        <v>0.27376409339427149</v>
      </c>
      <c r="E221" s="52">
        <f t="shared" si="16"/>
        <v>0.17235924165430599</v>
      </c>
    </row>
    <row r="222" spans="1:5" x14ac:dyDescent="0.25">
      <c r="A222">
        <v>0.86</v>
      </c>
      <c r="B222" s="27">
        <f t="shared" si="17"/>
        <v>3.6214600000000003</v>
      </c>
      <c r="C222">
        <f t="shared" si="18"/>
        <v>0.2690881956377823</v>
      </c>
      <c r="E222" s="52">
        <f t="shared" si="16"/>
        <v>0.17666592421437724</v>
      </c>
    </row>
    <row r="223" spans="1:5" x14ac:dyDescent="0.25">
      <c r="A223">
        <v>0.88</v>
      </c>
      <c r="B223" s="27">
        <f t="shared" si="17"/>
        <v>3.7056800000000001</v>
      </c>
      <c r="C223">
        <f t="shared" si="18"/>
        <v>0.26439269701138279</v>
      </c>
      <c r="E223" s="52">
        <f t="shared" si="16"/>
        <v>0.18102012978955009</v>
      </c>
    </row>
    <row r="224" spans="1:5" x14ac:dyDescent="0.25">
      <c r="A224">
        <v>0.9</v>
      </c>
      <c r="B224" s="27">
        <f t="shared" si="17"/>
        <v>3.7899000000000003</v>
      </c>
      <c r="C224">
        <f t="shared" si="18"/>
        <v>0.25968194316548487</v>
      </c>
      <c r="E224" s="52">
        <f t="shared" si="16"/>
        <v>0.18541965047078812</v>
      </c>
    </row>
    <row r="225" spans="1:5" x14ac:dyDescent="0.25">
      <c r="A225">
        <v>0.92</v>
      </c>
      <c r="B225" s="27">
        <f t="shared" si="17"/>
        <v>3.8741200000000005</v>
      </c>
      <c r="C225">
        <f t="shared" si="18"/>
        <v>0.25496020152352172</v>
      </c>
      <c r="E225" s="52">
        <f t="shared" si="16"/>
        <v>0.18986214967139056</v>
      </c>
    </row>
    <row r="226" spans="1:5" x14ac:dyDescent="0.25">
      <c r="A226">
        <v>0.94</v>
      </c>
      <c r="B226" s="27">
        <f t="shared" si="17"/>
        <v>3.9583400000000002</v>
      </c>
      <c r="C226">
        <f t="shared" si="18"/>
        <v>0.25023165541833059</v>
      </c>
      <c r="E226" s="52">
        <f t="shared" si="16"/>
        <v>0.19434516202846697</v>
      </c>
    </row>
    <row r="227" spans="1:5" x14ac:dyDescent="0.25">
      <c r="A227">
        <v>0.96</v>
      </c>
      <c r="B227" s="27">
        <f t="shared" si="17"/>
        <v>4.0425599999999999</v>
      </c>
      <c r="C227">
        <f t="shared" si="18"/>
        <v>0.24550039858288425</v>
      </c>
      <c r="E227" s="52">
        <f t="shared" si="16"/>
        <v>0.19886609360571966</v>
      </c>
    </row>
    <row r="228" spans="1:5" x14ac:dyDescent="0.25">
      <c r="A228">
        <v>0.98</v>
      </c>
      <c r="B228" s="27">
        <f t="shared" si="17"/>
        <v>4.1267800000000001</v>
      </c>
      <c r="C228">
        <f t="shared" si="18"/>
        <v>0.24077043000156567</v>
      </c>
      <c r="E228" s="52">
        <f t="shared" si="16"/>
        <v>0.2034222224083512</v>
      </c>
    </row>
    <row r="229" spans="1:5" x14ac:dyDescent="0.25">
      <c r="A229">
        <v>1</v>
      </c>
      <c r="B229" s="27">
        <f t="shared" si="17"/>
        <v>4.2110000000000003</v>
      </c>
      <c r="C229">
        <f t="shared" si="18"/>
        <v>0.23604564912670095</v>
      </c>
      <c r="D229" s="51">
        <f>C229</f>
        <v>0.23604564912670095</v>
      </c>
      <c r="E229" s="52">
        <f t="shared" si="16"/>
        <v>0.20801069922022322</v>
      </c>
    </row>
    <row r="230" spans="1:5" x14ac:dyDescent="0.25">
      <c r="A230">
        <v>1.02</v>
      </c>
      <c r="B230" s="27">
        <f t="shared" si="17"/>
        <v>4.2952200000000005</v>
      </c>
      <c r="C230">
        <f t="shared" si="18"/>
        <v>0.2313298514636227</v>
      </c>
      <c r="E230" s="52">
        <f t="shared" si="16"/>
        <v>0.21262854877263274</v>
      </c>
    </row>
    <row r="231" spans="1:5" x14ac:dyDescent="0.25">
      <c r="A231">
        <v>1.04</v>
      </c>
      <c r="B231" s="27">
        <f t="shared" si="17"/>
        <v>4.3794400000000007</v>
      </c>
      <c r="C231">
        <f t="shared" si="18"/>
        <v>0.22662672452611984</v>
      </c>
      <c r="E231" s="52">
        <f t="shared" si="16"/>
        <v>0.21727267125323765</v>
      </c>
    </row>
    <row r="232" spans="1:5" x14ac:dyDescent="0.25">
      <c r="A232">
        <v>1.06</v>
      </c>
      <c r="B232" s="27">
        <f t="shared" si="17"/>
        <v>4.4636600000000008</v>
      </c>
      <c r="C232">
        <f t="shared" si="18"/>
        <v>0.22193984416275972</v>
      </c>
      <c r="E232" s="52">
        <f t="shared" si="16"/>
        <v>0.22193984416275972</v>
      </c>
    </row>
    <row r="233" spans="1:5" x14ac:dyDescent="0.25">
      <c r="A233">
        <v>1.08</v>
      </c>
      <c r="B233" s="27">
        <f t="shared" si="17"/>
        <v>4.547880000000001</v>
      </c>
      <c r="C233">
        <f t="shared" si="18"/>
        <v>0.21727267125323765</v>
      </c>
      <c r="E233" s="52">
        <f t="shared" si="16"/>
        <v>0.22662672452611984</v>
      </c>
    </row>
    <row r="234" spans="1:5" x14ac:dyDescent="0.25">
      <c r="A234">
        <v>1.1000000000000001</v>
      </c>
      <c r="B234" s="27">
        <f t="shared" si="17"/>
        <v>4.6321000000000003</v>
      </c>
      <c r="C234">
        <f t="shared" si="18"/>
        <v>0.21262854877263274</v>
      </c>
      <c r="E234" s="52">
        <f t="shared" si="16"/>
        <v>0.2313298514636227</v>
      </c>
    </row>
    <row r="235" spans="1:5" x14ac:dyDescent="0.25">
      <c r="A235">
        <v>1.1200000000000001</v>
      </c>
      <c r="B235" s="27">
        <f t="shared" si="17"/>
        <v>4.7163200000000005</v>
      </c>
      <c r="C235">
        <f t="shared" si="18"/>
        <v>0.20801069922022322</v>
      </c>
      <c r="E235" s="52">
        <f t="shared" si="16"/>
        <v>0.23604564912670095</v>
      </c>
    </row>
    <row r="236" spans="1:5" x14ac:dyDescent="0.25">
      <c r="A236">
        <v>1.1399999999999999</v>
      </c>
      <c r="B236" s="27">
        <f t="shared" si="17"/>
        <v>4.8005399999999998</v>
      </c>
      <c r="C236">
        <f t="shared" si="18"/>
        <v>0.2034222224083512</v>
      </c>
      <c r="E236" s="52">
        <f t="shared" si="16"/>
        <v>0.24077043000156567</v>
      </c>
    </row>
    <row r="237" spans="1:5" x14ac:dyDescent="0.25">
      <c r="A237">
        <v>1.1599999999999999</v>
      </c>
      <c r="B237" s="27">
        <f t="shared" si="17"/>
        <v>4.88476</v>
      </c>
      <c r="C237">
        <f t="shared" si="18"/>
        <v>0.19886609360571966</v>
      </c>
      <c r="E237" s="52">
        <f t="shared" ref="E237:E300" si="19">_xlfn.T.DIST(A131,$K$2-2,FALSE)</f>
        <v>0.24550039858288425</v>
      </c>
    </row>
    <row r="238" spans="1:5" x14ac:dyDescent="0.25">
      <c r="A238">
        <v>1.18</v>
      </c>
      <c r="B238" s="27">
        <f t="shared" si="17"/>
        <v>4.9689800000000002</v>
      </c>
      <c r="C238">
        <f t="shared" si="18"/>
        <v>0.19434516202846697</v>
      </c>
      <c r="E238" s="52">
        <f t="shared" si="19"/>
        <v>0.25023165541833059</v>
      </c>
    </row>
    <row r="239" spans="1:5" x14ac:dyDescent="0.25">
      <c r="A239">
        <v>1.2</v>
      </c>
      <c r="B239" s="27">
        <f t="shared" si="17"/>
        <v>5.0532000000000004</v>
      </c>
      <c r="C239">
        <f t="shared" si="18"/>
        <v>0.18986214967139056</v>
      </c>
      <c r="E239" s="52">
        <f t="shared" si="19"/>
        <v>0.25496020152352172</v>
      </c>
    </row>
    <row r="240" spans="1:5" x14ac:dyDescent="0.25">
      <c r="A240">
        <v>1.22</v>
      </c>
      <c r="B240" s="27">
        <f t="shared" si="17"/>
        <v>5.1374200000000005</v>
      </c>
      <c r="C240">
        <f t="shared" si="18"/>
        <v>0.18541965047078812</v>
      </c>
      <c r="E240" s="52">
        <f t="shared" si="19"/>
        <v>0.25968194316548487</v>
      </c>
    </row>
    <row r="241" spans="1:5" x14ac:dyDescent="0.25">
      <c r="A241">
        <v>1.24</v>
      </c>
      <c r="B241" s="27">
        <f t="shared" si="17"/>
        <v>5.2216400000000007</v>
      </c>
      <c r="C241">
        <f t="shared" si="18"/>
        <v>0.18102012978955009</v>
      </c>
      <c r="E241" s="52">
        <f t="shared" si="19"/>
        <v>0.26439269701138279</v>
      </c>
    </row>
    <row r="242" spans="1:5" x14ac:dyDescent="0.25">
      <c r="A242">
        <v>1.26</v>
      </c>
      <c r="B242" s="27">
        <f t="shared" si="17"/>
        <v>5.30586</v>
      </c>
      <c r="C242">
        <f t="shared" si="18"/>
        <v>0.17666592421437724</v>
      </c>
      <c r="E242" s="52">
        <f t="shared" si="19"/>
        <v>0.2690881956377823</v>
      </c>
    </row>
    <row r="243" spans="1:5" x14ac:dyDescent="0.25">
      <c r="A243">
        <v>1.28</v>
      </c>
      <c r="B243" s="27">
        <f t="shared" si="17"/>
        <v>5.3900800000000002</v>
      </c>
      <c r="C243">
        <f t="shared" si="18"/>
        <v>0.17235924165430599</v>
      </c>
      <c r="E243" s="52">
        <f t="shared" si="19"/>
        <v>0.27376409339427149</v>
      </c>
    </row>
    <row r="244" spans="1:5" x14ac:dyDescent="0.25">
      <c r="A244">
        <v>1.3</v>
      </c>
      <c r="B244" s="27">
        <f t="shared" si="17"/>
        <v>5.4743000000000004</v>
      </c>
      <c r="C244">
        <f t="shared" si="18"/>
        <v>0.16810216172910808</v>
      </c>
      <c r="E244" s="52">
        <f t="shared" si="19"/>
        <v>0.2784159726137389</v>
      </c>
    </row>
    <row r="245" spans="1:5" x14ac:dyDescent="0.25">
      <c r="A245">
        <v>1.32</v>
      </c>
      <c r="B245" s="27">
        <f t="shared" si="17"/>
        <v>5.5585200000000006</v>
      </c>
      <c r="C245">
        <f t="shared" si="18"/>
        <v>0.16389663643558372</v>
      </c>
      <c r="E245" s="52">
        <f t="shared" si="19"/>
        <v>0.2830393501601145</v>
      </c>
    </row>
    <row r="246" spans="1:5" x14ac:dyDescent="0.25">
      <c r="A246">
        <v>1.34</v>
      </c>
      <c r="B246" s="27">
        <f t="shared" si="17"/>
        <v>5.6427400000000008</v>
      </c>
      <c r="C246">
        <f t="shared" si="18"/>
        <v>0.15974449107929753</v>
      </c>
      <c r="E246" s="52">
        <f t="shared" si="19"/>
        <v>0.28762968430285529</v>
      </c>
    </row>
    <row r="247" spans="1:5" x14ac:dyDescent="0.25">
      <c r="A247">
        <v>1.36</v>
      </c>
      <c r="B247" s="27">
        <f t="shared" si="17"/>
        <v>5.7269600000000009</v>
      </c>
      <c r="C247">
        <f t="shared" si="18"/>
        <v>0.15564742545889926</v>
      </c>
      <c r="E247" s="52">
        <f t="shared" si="19"/>
        <v>0.29218238190594109</v>
      </c>
    </row>
    <row r="248" spans="1:5" x14ac:dyDescent="0.25">
      <c r="A248">
        <v>1.38</v>
      </c>
      <c r="B248" s="27">
        <f t="shared" si="17"/>
        <v>5.8111800000000002</v>
      </c>
      <c r="C248">
        <f t="shared" si="18"/>
        <v>0.15160701528984166</v>
      </c>
      <c r="E248" s="52">
        <f t="shared" si="19"/>
        <v>0.29669280591763569</v>
      </c>
    </row>
    <row r="249" spans="1:5" x14ac:dyDescent="0.25">
      <c r="A249">
        <v>1.4</v>
      </c>
      <c r="B249" s="27">
        <f t="shared" si="17"/>
        <v>5.8954000000000004</v>
      </c>
      <c r="C249">
        <f t="shared" si="18"/>
        <v>0.14762471385403808</v>
      </c>
      <c r="E249" s="52">
        <f t="shared" si="19"/>
        <v>0.30115628314577447</v>
      </c>
    </row>
    <row r="250" spans="1:5" x14ac:dyDescent="0.25">
      <c r="A250">
        <v>1.42</v>
      </c>
      <c r="B250" s="27">
        <f t="shared" si="17"/>
        <v>5.9796199999999997</v>
      </c>
      <c r="C250">
        <f t="shared" si="18"/>
        <v>0.14370185386180698</v>
      </c>
      <c r="E250" s="52">
        <f t="shared" si="19"/>
        <v>0.30556811230187114</v>
      </c>
    </row>
    <row r="251" spans="1:5" x14ac:dyDescent="0.25">
      <c r="A251">
        <v>1.44</v>
      </c>
      <c r="B251" s="27">
        <f t="shared" si="17"/>
        <v>6.0638399999999999</v>
      </c>
      <c r="C251">
        <f t="shared" si="18"/>
        <v>0.13983964951230846</v>
      </c>
      <c r="E251" s="52">
        <f t="shared" si="19"/>
        <v>0.30992357229589873</v>
      </c>
    </row>
    <row r="252" spans="1:5" x14ac:dyDescent="0.25">
      <c r="A252">
        <v>1.46</v>
      </c>
      <c r="B252" s="27">
        <f t="shared" si="17"/>
        <v>6.1480600000000001</v>
      </c>
      <c r="C252">
        <f t="shared" si="18"/>
        <v>0.13603919873860865</v>
      </c>
      <c r="E252" s="52">
        <f t="shared" si="19"/>
        <v>0.31421793076220317</v>
      </c>
    </row>
    <row r="253" spans="1:5" x14ac:dyDescent="0.25">
      <c r="A253">
        <v>1.48</v>
      </c>
      <c r="B253" s="27">
        <f t="shared" si="17"/>
        <v>6.2322800000000003</v>
      </c>
      <c r="C253">
        <f t="shared" si="18"/>
        <v>0.13230148562348742</v>
      </c>
      <c r="E253" s="52">
        <f t="shared" si="19"/>
        <v>0.31844645279566086</v>
      </c>
    </row>
    <row r="254" spans="1:5" x14ac:dyDescent="0.25">
      <c r="A254">
        <v>1.5</v>
      </c>
      <c r="B254" s="27">
        <f t="shared" si="17"/>
        <v>6.3165000000000004</v>
      </c>
      <c r="C254">
        <f t="shared" si="18"/>
        <v>0.12862738297214607</v>
      </c>
      <c r="E254" s="52">
        <f t="shared" si="19"/>
        <v>0.32260440987590328</v>
      </c>
    </row>
    <row r="255" spans="1:5" x14ac:dyDescent="0.25">
      <c r="A255">
        <v>1.52</v>
      </c>
      <c r="B255" s="27">
        <f t="shared" si="17"/>
        <v>6.4007200000000006</v>
      </c>
      <c r="C255">
        <f t="shared" si="18"/>
        <v>0.125017655028065</v>
      </c>
      <c r="E255" s="52">
        <f t="shared" si="19"/>
        <v>0.32668708895620474</v>
      </c>
    </row>
    <row r="256" spans="1:5" x14ac:dyDescent="0.25">
      <c r="A256">
        <v>1.54</v>
      </c>
      <c r="B256" s="27">
        <f t="shared" si="17"/>
        <v>6.4849400000000008</v>
      </c>
      <c r="C256">
        <f t="shared" si="18"/>
        <v>0.12147296031840289</v>
      </c>
      <c r="E256" s="52">
        <f t="shared" si="19"/>
        <v>0.33068980169248174</v>
      </c>
    </row>
    <row r="257" spans="1:8" x14ac:dyDescent="0.25">
      <c r="A257">
        <v>1.56</v>
      </c>
      <c r="B257" s="27">
        <f t="shared" si="17"/>
        <v>6.569160000000001</v>
      </c>
      <c r="C257">
        <f t="shared" si="18"/>
        <v>0.11799385461551856</v>
      </c>
      <c r="E257" s="52">
        <f t="shared" si="19"/>
        <v>0.33460789378678191</v>
      </c>
    </row>
    <row r="258" spans="1:8" x14ac:dyDescent="0.25">
      <c r="A258">
        <v>1.58</v>
      </c>
      <c r="B258" s="27">
        <f t="shared" ref="B258:B321" si="20">A258*$J$2+L$2</f>
        <v>6.6533800000000012</v>
      </c>
      <c r="C258">
        <f t="shared" ref="C258:C321" si="21">_xlfn.T.DIST(A258,$K$2-2,FALSE)</f>
        <v>0.11458079400143106</v>
      </c>
      <c r="E258" s="52">
        <f t="shared" si="19"/>
        <v>0.33843675441866117</v>
      </c>
    </row>
    <row r="259" spans="1:8" x14ac:dyDescent="0.25">
      <c r="A259">
        <v>1.6</v>
      </c>
      <c r="B259" s="27">
        <f t="shared" si="20"/>
        <v>6.7376000000000005</v>
      </c>
      <c r="C259">
        <f t="shared" si="21"/>
        <v>0.11123413802230511</v>
      </c>
      <c r="E259" s="52">
        <f t="shared" si="19"/>
        <v>0.34217182573696409</v>
      </c>
    </row>
    <row r="260" spans="1:8" x14ac:dyDescent="0.25">
      <c r="A260">
        <v>1.62</v>
      </c>
      <c r="B260" s="27">
        <f t="shared" si="20"/>
        <v>6.8218200000000007</v>
      </c>
      <c r="C260">
        <f t="shared" si="21"/>
        <v>0.10795415292036063</v>
      </c>
      <c r="E260" s="52">
        <f t="shared" si="19"/>
        <v>0.34580861238374172</v>
      </c>
    </row>
    <row r="261" spans="1:8" x14ac:dyDescent="0.25">
      <c r="A261">
        <v>1.64</v>
      </c>
      <c r="B261" s="27">
        <f t="shared" si="20"/>
        <v>6.90604</v>
      </c>
      <c r="C261">
        <f t="shared" si="21"/>
        <v>0.10474101493094871</v>
      </c>
      <c r="E261" s="52">
        <f t="shared" si="19"/>
        <v>0.34934269102136989</v>
      </c>
    </row>
    <row r="262" spans="1:8" x14ac:dyDescent="0.25">
      <c r="A262">
        <v>1.66</v>
      </c>
      <c r="B262" s="27">
        <f t="shared" si="20"/>
        <v>6.9902600000000001</v>
      </c>
      <c r="C262">
        <f t="shared" si="21"/>
        <v>0.10159481363291027</v>
      </c>
      <c r="E262" s="52">
        <f t="shared" si="19"/>
        <v>0.35276971983337674</v>
      </c>
    </row>
    <row r="263" spans="1:8" x14ac:dyDescent="0.25">
      <c r="A263">
        <v>1.68</v>
      </c>
      <c r="B263" s="27">
        <f t="shared" si="20"/>
        <v>7.0744800000000003</v>
      </c>
      <c r="C263">
        <f t="shared" si="21"/>
        <v>9.8515555340735209E-2</v>
      </c>
      <c r="E263" s="52">
        <f t="shared" si="19"/>
        <v>0.35608544796904912</v>
      </c>
    </row>
    <row r="264" spans="1:8" x14ac:dyDescent="0.25">
      <c r="A264">
        <v>1.7</v>
      </c>
      <c r="B264" s="27">
        <f t="shared" si="20"/>
        <v>7.1587000000000005</v>
      </c>
      <c r="C264">
        <f t="shared" si="21"/>
        <v>9.5503166527465391E-2</v>
      </c>
      <c r="E264" s="52">
        <f t="shared" si="19"/>
        <v>0.35928572490158373</v>
      </c>
    </row>
    <row r="265" spans="1:8" x14ac:dyDescent="0.25">
      <c r="A265">
        <v>1.72</v>
      </c>
      <c r="B265" s="27">
        <f t="shared" si="20"/>
        <v>7.2429200000000007</v>
      </c>
      <c r="C265">
        <f t="shared" si="21"/>
        <v>9.2557497267728231E-2</v>
      </c>
      <c r="E265" s="52">
        <f t="shared" si="19"/>
        <v>0.36236650966936146</v>
      </c>
      <c r="G265">
        <f t="shared" ref="G265:G282" si="22">_xlfn.T.DIST.RT(A265,$K$2)</f>
        <v>4.9735437064800936E-2</v>
      </c>
      <c r="H265" s="22">
        <f t="shared" ref="H265:H282" si="23">C265</f>
        <v>9.2557497267728231E-2</v>
      </c>
    </row>
    <row r="266" spans="1:8" x14ac:dyDescent="0.25">
      <c r="A266">
        <v>1.74</v>
      </c>
      <c r="B266" s="27">
        <f t="shared" si="20"/>
        <v>7.3271400000000009</v>
      </c>
      <c r="C266">
        <f t="shared" si="21"/>
        <v>8.9678324690753375E-2</v>
      </c>
      <c r="E266" s="52">
        <f t="shared" si="19"/>
        <v>0.36532387996988069</v>
      </c>
      <c r="G266">
        <f t="shared" si="22"/>
        <v>4.7915781418978245E-2</v>
      </c>
      <c r="H266" s="22">
        <f t="shared" si="23"/>
        <v>8.9678324690753375E-2</v>
      </c>
    </row>
    <row r="267" spans="1:8" x14ac:dyDescent="0.25">
      <c r="A267">
        <v>1.76</v>
      </c>
      <c r="B267" s="27">
        <f t="shared" si="20"/>
        <v>7.4113600000000002</v>
      </c>
      <c r="C267">
        <f t="shared" si="21"/>
        <v>8.6865356433700094E-2</v>
      </c>
      <c r="E267" s="52">
        <f t="shared" si="19"/>
        <v>0.36815404107597061</v>
      </c>
      <c r="G267">
        <f t="shared" si="22"/>
        <v>4.6153397236925221E-2</v>
      </c>
      <c r="H267" s="22">
        <f t="shared" si="23"/>
        <v>8.6865356433700094E-2</v>
      </c>
    </row>
    <row r="268" spans="1:8" x14ac:dyDescent="0.25">
      <c r="A268">
        <v>1.78</v>
      </c>
      <c r="B268" s="27">
        <f t="shared" si="20"/>
        <v>7.4955800000000004</v>
      </c>
      <c r="C268">
        <f t="shared" si="21"/>
        <v>8.4118234086112659E-2</v>
      </c>
      <c r="E268" s="52">
        <f t="shared" si="19"/>
        <v>0.37085333454413</v>
      </c>
      <c r="G268">
        <f t="shared" si="22"/>
        <v>4.4446955352083456E-2</v>
      </c>
      <c r="H268" s="22">
        <f t="shared" si="23"/>
        <v>8.4118234086112659E-2</v>
      </c>
    </row>
    <row r="269" spans="1:8" x14ac:dyDescent="0.25">
      <c r="A269">
        <v>1.8</v>
      </c>
      <c r="B269" s="27">
        <f t="shared" si="20"/>
        <v>7.5798000000000005</v>
      </c>
      <c r="C269">
        <f t="shared" si="21"/>
        <v>8.1436536616818281E-2</v>
      </c>
      <c r="E269" s="52">
        <f t="shared" si="19"/>
        <v>0.37341824668520018</v>
      </c>
      <c r="G269">
        <f t="shared" si="22"/>
        <v>4.2795133995592559E-2</v>
      </c>
      <c r="H269" s="22">
        <f t="shared" si="23"/>
        <v>8.1436536616818281E-2</v>
      </c>
    </row>
    <row r="270" spans="1:8" x14ac:dyDescent="0.25">
      <c r="A270">
        <v>1.82</v>
      </c>
      <c r="B270" s="27">
        <f t="shared" si="20"/>
        <v>7.6640200000000007</v>
      </c>
      <c r="C270">
        <f t="shared" si="21"/>
        <v>7.8819783775085361E-2</v>
      </c>
      <c r="E270" s="52">
        <f t="shared" si="19"/>
        <v>0.37584541676808375</v>
      </c>
      <c r="G270">
        <f t="shared" si="22"/>
        <v>4.1196620045810171E-2</v>
      </c>
      <c r="H270" s="22">
        <f t="shared" si="23"/>
        <v>7.8819783775085361E-2</v>
      </c>
    </row>
    <row r="271" spans="1:8" x14ac:dyDescent="0.25">
      <c r="A271">
        <v>1.84</v>
      </c>
      <c r="B271" s="27">
        <f t="shared" si="20"/>
        <v>7.7482400000000009</v>
      </c>
      <c r="C271">
        <f t="shared" si="21"/>
        <v>7.6267439458367253E-2</v>
      </c>
      <c r="E271" s="52">
        <f t="shared" si="19"/>
        <v>0.37813164492785617</v>
      </c>
      <c r="G271">
        <f t="shared" si="22"/>
        <v>3.9650110210256599E-2</v>
      </c>
      <c r="H271" s="22">
        <f t="shared" si="23"/>
        <v>7.6267439458367253E-2</v>
      </c>
    </row>
    <row r="272" spans="1:8" x14ac:dyDescent="0.25">
      <c r="A272">
        <v>1.86</v>
      </c>
      <c r="B272" s="27">
        <f t="shared" si="20"/>
        <v>7.8324600000000011</v>
      </c>
      <c r="C272">
        <f t="shared" si="21"/>
        <v>7.3778915039463558E-2</v>
      </c>
      <c r="E272" s="52">
        <f t="shared" si="19"/>
        <v>0.38027389975039794</v>
      </c>
      <c r="G272">
        <f t="shared" si="22"/>
        <v>3.8154312140609055E-2</v>
      </c>
      <c r="H272" s="22">
        <f t="shared" si="23"/>
        <v>7.3778915039463558E-2</v>
      </c>
    </row>
    <row r="273" spans="1:8" x14ac:dyDescent="0.25">
      <c r="A273">
        <v>1.88</v>
      </c>
      <c r="B273" s="27">
        <f t="shared" si="20"/>
        <v>7.9166800000000004</v>
      </c>
      <c r="C273">
        <f t="shared" si="21"/>
        <v>7.1353572646438213E-2</v>
      </c>
      <c r="E273" s="52">
        <f t="shared" si="19"/>
        <v>0.38226932550658155</v>
      </c>
      <c r="G273">
        <f t="shared" si="22"/>
        <v>3.6707945481505633E-2</v>
      </c>
      <c r="H273" s="22">
        <f t="shared" si="23"/>
        <v>7.1353572646438213E-2</v>
      </c>
    </row>
    <row r="274" spans="1:8" x14ac:dyDescent="0.25">
      <c r="A274">
        <v>1.9</v>
      </c>
      <c r="B274" s="27">
        <f t="shared" si="20"/>
        <v>8.0008999999999997</v>
      </c>
      <c r="C274">
        <f t="shared" si="21"/>
        <v>6.8990728389136849E-2</v>
      </c>
      <c r="E274" s="52">
        <f t="shared" si="19"/>
        <v>0.38411524901009092</v>
      </c>
      <c r="G274">
        <f t="shared" si="22"/>
        <v>3.5309742854059634E-2</v>
      </c>
      <c r="H274" s="22">
        <f t="shared" si="23"/>
        <v>6.8990728389136849E-2</v>
      </c>
    </row>
    <row r="275" spans="1:8" x14ac:dyDescent="0.25">
      <c r="A275">
        <v>1.92</v>
      </c>
      <c r="B275" s="27">
        <f t="shared" si="20"/>
        <v>8.0851199999999999</v>
      </c>
      <c r="C275">
        <f t="shared" si="21"/>
        <v>6.6689655526642688E-2</v>
      </c>
      <c r="E275" s="52">
        <f t="shared" si="19"/>
        <v>0.38580918607411929</v>
      </c>
      <c r="G275">
        <f t="shared" si="22"/>
        <v>3.3958450775105023E-2</v>
      </c>
      <c r="H275" s="22">
        <f t="shared" si="23"/>
        <v>6.6689655526642688E-2</v>
      </c>
    </row>
    <row r="276" spans="1:8" x14ac:dyDescent="0.25">
      <c r="A276">
        <v>1.94</v>
      </c>
      <c r="B276" s="27">
        <f t="shared" si="20"/>
        <v>8.16934</v>
      </c>
      <c r="C276">
        <f t="shared" si="21"/>
        <v>6.444958757050237E-2</v>
      </c>
      <c r="E276" s="52">
        <f t="shared" si="19"/>
        <v>0.38734884754348131</v>
      </c>
      <c r="G276">
        <f t="shared" si="22"/>
        <v>3.2652830513309139E-2</v>
      </c>
      <c r="H276" s="22">
        <f t="shared" si="23"/>
        <v>6.444958757050237E-2</v>
      </c>
    </row>
    <row r="277" spans="1:8" x14ac:dyDescent="0.25">
      <c r="A277">
        <v>1.96</v>
      </c>
      <c r="B277" s="27">
        <f t="shared" si="20"/>
        <v>8.2535600000000002</v>
      </c>
      <c r="C277">
        <f t="shared" si="21"/>
        <v>6.2269721319032585E-2</v>
      </c>
      <c r="E277" s="52">
        <f t="shared" si="19"/>
        <v>0.38873214488008778</v>
      </c>
      <c r="F277" s="51"/>
      <c r="G277">
        <f t="shared" si="22"/>
        <v>3.1391658883394818E-2</v>
      </c>
      <c r="H277" s="22">
        <f t="shared" si="23"/>
        <v>6.2269721319032585E-2</v>
      </c>
    </row>
    <row r="278" spans="1:8" x14ac:dyDescent="0.25">
      <c r="A278">
        <v>1.98</v>
      </c>
      <c r="B278" s="27">
        <f t="shared" si="20"/>
        <v>8.3377800000000004</v>
      </c>
      <c r="C278">
        <f t="shared" si="21"/>
        <v>6.0149219818491431E-2</v>
      </c>
      <c r="E278" s="52">
        <f t="shared" si="19"/>
        <v>0.38995719528124601</v>
      </c>
      <c r="F278" s="51"/>
      <c r="G278">
        <f t="shared" si="22"/>
        <v>3.0173728979807028E-2</v>
      </c>
      <c r="H278" s="22">
        <f t="shared" si="23"/>
        <v>6.0149219818491431E-2</v>
      </c>
    </row>
    <row r="279" spans="1:8" x14ac:dyDescent="0.25">
      <c r="A279">
        <v>2</v>
      </c>
      <c r="B279" s="27">
        <f t="shared" si="20"/>
        <v>8.4220000000000006</v>
      </c>
      <c r="C279">
        <f t="shared" si="21"/>
        <v>5.808721524735698E-2</v>
      </c>
      <c r="D279" s="51">
        <f>C279</f>
        <v>5.808721524735698E-2</v>
      </c>
      <c r="E279" s="52">
        <f t="shared" si="19"/>
        <v>0.39102232631187539</v>
      </c>
      <c r="F279" s="51"/>
      <c r="G279">
        <f t="shared" si="22"/>
        <v>2.8997850851248032E-2</v>
      </c>
      <c r="H279" s="22">
        <f t="shared" si="23"/>
        <v>5.808721524735698E-2</v>
      </c>
    </row>
    <row r="280" spans="1:8" x14ac:dyDescent="0.25">
      <c r="A280">
        <v>2.02</v>
      </c>
      <c r="B280" s="27">
        <f t="shared" si="20"/>
        <v>8.5062200000000008</v>
      </c>
      <c r="C280">
        <f t="shared" si="21"/>
        <v>5.6082811720401041E-2</v>
      </c>
      <c r="E280" s="52">
        <f t="shared" si="19"/>
        <v>0.39192608003344531</v>
      </c>
      <c r="G280">
        <f t="shared" si="22"/>
        <v>2.7862852117579825E-2</v>
      </c>
      <c r="H280" s="22">
        <f t="shared" si="23"/>
        <v>5.6082811720401041E-2</v>
      </c>
    </row>
    <row r="281" spans="1:8" x14ac:dyDescent="0.25">
      <c r="A281">
        <v>2.04</v>
      </c>
      <c r="B281" s="27">
        <f t="shared" si="20"/>
        <v>8.590440000000001</v>
      </c>
      <c r="C281">
        <f t="shared" si="21"/>
        <v>5.4135088009680164E-2</v>
      </c>
      <c r="E281" s="52">
        <f t="shared" si="19"/>
        <v>0.39266721661425202</v>
      </c>
      <c r="G281">
        <f t="shared" si="22"/>
        <v>2.6767578530662799E-2</v>
      </c>
      <c r="H281" s="22">
        <f t="shared" si="23"/>
        <v>5.4135088009680164E-2</v>
      </c>
    </row>
    <row r="282" spans="1:8" x14ac:dyDescent="0.25">
      <c r="A282">
        <v>2.06</v>
      </c>
      <c r="B282" s="27">
        <f t="shared" si="20"/>
        <v>8.6746600000000011</v>
      </c>
      <c r="C282">
        <f t="shared" si="21"/>
        <v>5.2243100179980406E-2</v>
      </c>
      <c r="E282" s="52">
        <f t="shared" si="19"/>
        <v>0.39324471740753536</v>
      </c>
      <c r="G282">
        <f t="shared" si="22"/>
        <v>2.5710894480757775E-2</v>
      </c>
      <c r="H282" s="22">
        <f t="shared" si="23"/>
        <v>5.2243100179980406E-2</v>
      </c>
    </row>
    <row r="283" spans="1:8" x14ac:dyDescent="0.25">
      <c r="A283">
        <v>2.08</v>
      </c>
      <c r="B283" s="27">
        <f t="shared" si="20"/>
        <v>8.7588800000000013</v>
      </c>
      <c r="C283">
        <f t="shared" si="21"/>
        <v>5.0405884136655976E-2</v>
      </c>
      <c r="E283" s="52">
        <f t="shared" si="19"/>
        <v>0.39365778748589259</v>
      </c>
      <c r="G283">
        <f>_xlfn.T.DIST.RT(A283,$K$2)</f>
        <v>2.4691683450172419E-2</v>
      </c>
      <c r="H283" s="22">
        <f t="shared" ref="H283:H346" si="24">C283</f>
        <v>5.0405884136655976E-2</v>
      </c>
    </row>
    <row r="284" spans="1:8" x14ac:dyDescent="0.25">
      <c r="A284">
        <v>2.1</v>
      </c>
      <c r="B284" s="27">
        <f t="shared" si="20"/>
        <v>8.8431000000000015</v>
      </c>
      <c r="C284">
        <f t="shared" si="21"/>
        <v>4.8622458084184639E-2</v>
      </c>
      <c r="E284" s="52">
        <f t="shared" si="19"/>
        <v>0.39390585762246466</v>
      </c>
      <c r="F284" s="51">
        <f>E284</f>
        <v>0.39390585762246466</v>
      </c>
      <c r="G284">
        <f t="shared" ref="G284:G347" si="25">_xlfn.T.DIST.RT(A284,$K$2)</f>
        <v>2.3708848415873437E-2</v>
      </c>
      <c r="H284" s="22">
        <f t="shared" si="24"/>
        <v>4.8622458084184639E-2</v>
      </c>
    </row>
    <row r="285" spans="1:8" x14ac:dyDescent="0.25">
      <c r="A285">
        <v>2.12</v>
      </c>
      <c r="B285" s="27">
        <f t="shared" si="20"/>
        <v>8.9273200000000017</v>
      </c>
      <c r="C285">
        <f t="shared" si="21"/>
        <v>4.6891824894130227E-2</v>
      </c>
      <c r="E285" s="52">
        <f t="shared" si="19"/>
        <v>0.39398858571143264</v>
      </c>
      <c r="G285">
        <f t="shared" si="25"/>
        <v>2.2761312202825564E-2</v>
      </c>
      <c r="H285" s="22">
        <f t="shared" si="24"/>
        <v>4.6891824894130227E-2</v>
      </c>
    </row>
    <row r="286" spans="1:8" x14ac:dyDescent="0.25">
      <c r="A286">
        <v>2.14</v>
      </c>
      <c r="B286" s="27">
        <f t="shared" si="20"/>
        <v>9.0115400000000019</v>
      </c>
      <c r="C286">
        <f t="shared" si="21"/>
        <v>4.5212974381553889E-2</v>
      </c>
      <c r="E286" s="52">
        <f t="shared" si="19"/>
        <v>0.39390585762246466</v>
      </c>
      <c r="G286">
        <f t="shared" si="25"/>
        <v>2.1848017789844264E-2</v>
      </c>
      <c r="H286" s="22">
        <f t="shared" si="24"/>
        <v>4.5212974381553889E-2</v>
      </c>
    </row>
    <row r="287" spans="1:8" x14ac:dyDescent="0.25">
      <c r="A287">
        <v>2.16</v>
      </c>
      <c r="B287" s="27">
        <f t="shared" si="20"/>
        <v>9.0957600000000021</v>
      </c>
      <c r="C287">
        <f t="shared" si="21"/>
        <v>4.358488548924476E-2</v>
      </c>
      <c r="E287" s="52">
        <f t="shared" si="19"/>
        <v>0.39365778748589259</v>
      </c>
      <c r="G287">
        <f t="shared" si="25"/>
        <v>2.0967928569771688E-2</v>
      </c>
      <c r="H287" s="22">
        <f t="shared" si="24"/>
        <v>4.358488548924476E-2</v>
      </c>
    </row>
    <row r="288" spans="1:8" x14ac:dyDescent="0.25">
      <c r="A288">
        <v>2.1800000000000099</v>
      </c>
      <c r="B288" s="27">
        <f t="shared" si="20"/>
        <v>9.1799800000000431</v>
      </c>
      <c r="C288">
        <f t="shared" si="21"/>
        <v>4.2006528379456336E-2</v>
      </c>
      <c r="E288" s="52">
        <f t="shared" si="19"/>
        <v>0.39324471740753536</v>
      </c>
      <c r="G288">
        <f t="shared" si="25"/>
        <v>2.0120028565801324E-2</v>
      </c>
      <c r="H288" s="22">
        <f t="shared" si="24"/>
        <v>4.2006528379456336E-2</v>
      </c>
    </row>
    <row r="289" spans="1:8" x14ac:dyDescent="0.25">
      <c r="A289">
        <v>2.2000000000000002</v>
      </c>
      <c r="B289" s="27">
        <f t="shared" si="20"/>
        <v>9.2642000000000007</v>
      </c>
      <c r="C289">
        <f t="shared" si="21"/>
        <v>4.0476866433134216E-2</v>
      </c>
      <c r="E289" s="52">
        <f t="shared" si="19"/>
        <v>0.39266721661425202</v>
      </c>
      <c r="G289">
        <f t="shared" si="25"/>
        <v>1.9303322605786058E-2</v>
      </c>
      <c r="H289" s="22">
        <f t="shared" si="24"/>
        <v>4.0476866433134216E-2</v>
      </c>
    </row>
    <row r="290" spans="1:8" x14ac:dyDescent="0.25">
      <c r="A290">
        <v>2.2200000000000002</v>
      </c>
      <c r="B290" s="27">
        <f t="shared" si="20"/>
        <v>9.3484200000000008</v>
      </c>
      <c r="C290">
        <f t="shared" si="21"/>
        <v>3.8994858156877837E-2</v>
      </c>
      <c r="E290" s="52">
        <f t="shared" si="19"/>
        <v>0.39192608003344531</v>
      </c>
      <c r="G290">
        <f t="shared" si="25"/>
        <v>1.8516836456358345E-2</v>
      </c>
      <c r="H290" s="22">
        <f t="shared" si="24"/>
        <v>3.8994858156877837E-2</v>
      </c>
    </row>
    <row r="291" spans="1:8" x14ac:dyDescent="0.25">
      <c r="A291">
        <v>2.2400000000000002</v>
      </c>
      <c r="B291" s="27">
        <f t="shared" si="20"/>
        <v>9.432640000000001</v>
      </c>
      <c r="C291">
        <f t="shared" si="21"/>
        <v>3.7559458998179272E-2</v>
      </c>
      <c r="E291" s="52">
        <f t="shared" si="19"/>
        <v>0.39102232631187539</v>
      </c>
      <c r="G291">
        <f t="shared" si="25"/>
        <v>1.7759616918710541E-2</v>
      </c>
      <c r="H291" s="22">
        <f t="shared" si="24"/>
        <v>3.7559458998179272E-2</v>
      </c>
    </row>
    <row r="292" spans="1:8" x14ac:dyDescent="0.25">
      <c r="A292">
        <v>2.26000000000001</v>
      </c>
      <c r="B292" s="27">
        <f t="shared" si="20"/>
        <v>9.5168600000000421</v>
      </c>
      <c r="C292">
        <f t="shared" si="21"/>
        <v>3.6169623069669997E-2</v>
      </c>
      <c r="E292" s="52">
        <f t="shared" si="19"/>
        <v>0.38995719528124601</v>
      </c>
      <c r="G292">
        <f t="shared" si="25"/>
        <v>1.7030731887844822E-2</v>
      </c>
      <c r="H292" s="22">
        <f t="shared" si="24"/>
        <v>3.6169623069669997E-2</v>
      </c>
    </row>
    <row r="293" spans="1:8" x14ac:dyDescent="0.25">
      <c r="A293">
        <v>2.2799999999999998</v>
      </c>
      <c r="B293" s="27">
        <f t="shared" si="20"/>
        <v>9.6010799999999996</v>
      </c>
      <c r="C293">
        <f t="shared" si="21"/>
        <v>3.4824304783376364E-2</v>
      </c>
      <c r="E293" s="52">
        <f t="shared" si="19"/>
        <v>0.38873214488008778</v>
      </c>
      <c r="G293">
        <f t="shared" si="25"/>
        <v>1.6329270377117677E-2</v>
      </c>
      <c r="H293" s="22">
        <f t="shared" si="24"/>
        <v>3.4824304783376364E-2</v>
      </c>
    </row>
    <row r="294" spans="1:8" x14ac:dyDescent="0.25">
      <c r="A294">
        <v>2.2999999999999998</v>
      </c>
      <c r="B294" s="27">
        <f t="shared" si="20"/>
        <v>9.6852999999999998</v>
      </c>
      <c r="C294">
        <f t="shared" si="21"/>
        <v>3.3522460396149908E-2</v>
      </c>
      <c r="E294" s="52">
        <f t="shared" si="19"/>
        <v>0.38734884754348131</v>
      </c>
      <c r="G294">
        <f t="shared" si="25"/>
        <v>1.5654342509862959E-2</v>
      </c>
      <c r="H294" s="22">
        <f t="shared" si="24"/>
        <v>3.3522460396149908E-2</v>
      </c>
    </row>
    <row r="295" spans="1:8" x14ac:dyDescent="0.25">
      <c r="A295">
        <v>2.3199999999999998</v>
      </c>
      <c r="B295" s="27">
        <f t="shared" si="20"/>
        <v>9.76952</v>
      </c>
      <c r="C295">
        <f t="shared" si="21"/>
        <v>3.226304946767105E-2</v>
      </c>
      <c r="E295" s="52">
        <f t="shared" si="19"/>
        <v>0.38580918607411929</v>
      </c>
      <c r="G295">
        <f t="shared" si="25"/>
        <v>1.5005079479879656E-2</v>
      </c>
      <c r="H295" s="22">
        <f t="shared" si="24"/>
        <v>3.226304946767105E-2</v>
      </c>
    </row>
    <row r="296" spans="1:8" x14ac:dyDescent="0.25">
      <c r="A296">
        <v>2.3400000000000101</v>
      </c>
      <c r="B296" s="27">
        <f t="shared" si="20"/>
        <v>9.8537400000000428</v>
      </c>
      <c r="C296">
        <f t="shared" si="21"/>
        <v>3.1045036232546327E-2</v>
      </c>
      <c r="E296" s="52">
        <f t="shared" si="19"/>
        <v>0.38411524901009092</v>
      </c>
      <c r="G296">
        <f t="shared" si="25"/>
        <v>1.4380633482519866E-2</v>
      </c>
      <c r="H296" s="22">
        <f t="shared" si="24"/>
        <v>3.1045036232546327E-2</v>
      </c>
    </row>
    <row r="297" spans="1:8" x14ac:dyDescent="0.25">
      <c r="A297">
        <v>2.36</v>
      </c>
      <c r="B297" s="27">
        <f t="shared" si="20"/>
        <v>9.9379600000000003</v>
      </c>
      <c r="C297">
        <f t="shared" si="21"/>
        <v>2.9867390888217625E-2</v>
      </c>
      <c r="E297" s="52">
        <f t="shared" si="19"/>
        <v>0.38226932550658155</v>
      </c>
      <c r="G297">
        <f t="shared" si="25"/>
        <v>1.3780177618104834E-2</v>
      </c>
      <c r="H297" s="22">
        <f t="shared" si="24"/>
        <v>2.9867390888217625E-2</v>
      </c>
    </row>
    <row r="298" spans="1:8" x14ac:dyDescent="0.25">
      <c r="A298">
        <v>2.38</v>
      </c>
      <c r="B298" s="27">
        <f t="shared" si="20"/>
        <v>10.022180000000001</v>
      </c>
      <c r="C298">
        <f t="shared" si="21"/>
        <v>2.8729090800504262E-2</v>
      </c>
      <c r="E298" s="52">
        <f t="shared" si="19"/>
        <v>0.38027389975039794</v>
      </c>
      <c r="G298">
        <f t="shared" si="25"/>
        <v>1.3202905769347073E-2</v>
      </c>
      <c r="H298" s="22">
        <f t="shared" si="24"/>
        <v>2.8729090800504262E-2</v>
      </c>
    </row>
    <row r="299" spans="1:8" x14ac:dyDescent="0.25">
      <c r="A299">
        <v>2.4</v>
      </c>
      <c r="B299" s="27">
        <f t="shared" si="20"/>
        <v>10.106400000000001</v>
      </c>
      <c r="C299">
        <f t="shared" si="21"/>
        <v>2.7629121628762382E-2</v>
      </c>
      <c r="E299" s="52">
        <f t="shared" si="19"/>
        <v>0.37813164492785617</v>
      </c>
      <c r="G299">
        <f t="shared" si="25"/>
        <v>1.2648032454440373E-2</v>
      </c>
      <c r="H299" s="22">
        <f t="shared" si="24"/>
        <v>2.7629121628762382E-2</v>
      </c>
    </row>
    <row r="300" spans="1:8" x14ac:dyDescent="0.25">
      <c r="A300">
        <v>2.4200000000000101</v>
      </c>
      <c r="B300" s="27">
        <f t="shared" si="20"/>
        <v>10.190620000000044</v>
      </c>
      <c r="C300">
        <f t="shared" si="21"/>
        <v>2.6566478372710742E-2</v>
      </c>
      <c r="E300" s="52">
        <f t="shared" si="19"/>
        <v>0.37584541676808375</v>
      </c>
      <c r="G300">
        <f t="shared" si="25"/>
        <v>1.2114792657420756E-2</v>
      </c>
      <c r="H300" s="22">
        <f t="shared" si="24"/>
        <v>2.6566478372710742E-2</v>
      </c>
    </row>
    <row r="301" spans="1:8" x14ac:dyDescent="0.25">
      <c r="A301">
        <v>2.44</v>
      </c>
      <c r="B301" s="27">
        <f t="shared" si="20"/>
        <v>10.274840000000001</v>
      </c>
      <c r="C301">
        <f t="shared" si="21"/>
        <v>2.5540166343104718E-2</v>
      </c>
      <c r="E301" s="52">
        <f t="shared" ref="E301:E364" si="26">_xlfn.T.DIST(A195,$K$2-2,FALSE)</f>
        <v>0.37341824668520018</v>
      </c>
      <c r="G301">
        <f t="shared" si="25"/>
        <v>1.1602441637379664E-2</v>
      </c>
      <c r="H301" s="22">
        <f t="shared" si="24"/>
        <v>2.5540166343104718E-2</v>
      </c>
    </row>
    <row r="302" spans="1:8" x14ac:dyDescent="0.25">
      <c r="A302">
        <v>2.46</v>
      </c>
      <c r="B302" s="27">
        <f t="shared" si="20"/>
        <v>10.359060000000001</v>
      </c>
      <c r="C302">
        <f t="shared" si="21"/>
        <v>2.4549202058490309E-2</v>
      </c>
      <c r="E302" s="52">
        <f t="shared" si="26"/>
        <v>0.37085333454413</v>
      </c>
      <c r="G302">
        <f t="shared" si="25"/>
        <v>1.1110254718053063E-2</v>
      </c>
      <c r="H302" s="22">
        <f t="shared" si="24"/>
        <v>2.4549202058490309E-2</v>
      </c>
    </row>
    <row r="303" spans="1:8" x14ac:dyDescent="0.25">
      <c r="A303">
        <v>2.48</v>
      </c>
      <c r="B303" s="27">
        <f t="shared" si="20"/>
        <v>10.443280000000001</v>
      </c>
      <c r="C303">
        <f t="shared" si="21"/>
        <v>2.359261407037181E-2</v>
      </c>
      <c r="E303" s="52">
        <f t="shared" si="26"/>
        <v>0.36815404107597061</v>
      </c>
      <c r="G303">
        <f t="shared" si="25"/>
        <v>1.0637527059283803E-2</v>
      </c>
      <c r="H303" s="22">
        <f t="shared" si="24"/>
        <v>2.359261407037181E-2</v>
      </c>
    </row>
    <row r="304" spans="1:8" x14ac:dyDescent="0.25">
      <c r="A304">
        <v>2.5000000000000102</v>
      </c>
      <c r="B304" s="27">
        <f t="shared" si="20"/>
        <v>10.527500000000044</v>
      </c>
      <c r="C304">
        <f t="shared" si="21"/>
        <v>2.2669443719144412E-2</v>
      </c>
      <c r="E304" s="52">
        <f t="shared" si="26"/>
        <v>0.36532387996988069</v>
      </c>
      <c r="G304">
        <f t="shared" si="25"/>
        <v>1.0183573411789536E-2</v>
      </c>
      <c r="H304" s="22">
        <f t="shared" si="24"/>
        <v>2.2669443719144412E-2</v>
      </c>
    </row>
    <row r="305" spans="1:8" x14ac:dyDescent="0.25">
      <c r="A305">
        <v>2.52</v>
      </c>
      <c r="B305" s="27">
        <f t="shared" si="20"/>
        <v>10.61172</v>
      </c>
      <c r="C305">
        <f t="shared" si="21"/>
        <v>2.1778745823221417E-2</v>
      </c>
      <c r="E305" s="52">
        <f t="shared" si="26"/>
        <v>0.36236650966936146</v>
      </c>
      <c r="G305">
        <f t="shared" si="25"/>
        <v>9.7477278566391913E-3</v>
      </c>
      <c r="H305" s="22">
        <f t="shared" si="24"/>
        <v>2.1778745823221417E-2</v>
      </c>
    </row>
    <row r="306" spans="1:8" x14ac:dyDescent="0.25">
      <c r="A306">
        <v>2.54</v>
      </c>
      <c r="B306" s="27">
        <f t="shared" si="20"/>
        <v>10.69594</v>
      </c>
      <c r="C306">
        <f t="shared" si="21"/>
        <v>2.0919589303789812E-2</v>
      </c>
      <c r="E306" s="52">
        <f t="shared" si="26"/>
        <v>0.35928572490158373</v>
      </c>
      <c r="G306">
        <f t="shared" si="25"/>
        <v>9.3293435307796029E-3</v>
      </c>
      <c r="H306" s="22">
        <f t="shared" si="24"/>
        <v>2.0919589303789812E-2</v>
      </c>
    </row>
    <row r="307" spans="1:8" x14ac:dyDescent="0.25">
      <c r="A307">
        <v>2.56</v>
      </c>
      <c r="B307" s="27">
        <f t="shared" si="20"/>
        <v>10.78016</v>
      </c>
      <c r="C307">
        <f t="shared" si="21"/>
        <v>2.0091057747681846E-2</v>
      </c>
      <c r="E307" s="52">
        <f t="shared" si="26"/>
        <v>0.35608544796904912</v>
      </c>
      <c r="G307">
        <f t="shared" si="25"/>
        <v>8.927792339919605E-3</v>
      </c>
      <c r="H307" s="22">
        <f t="shared" si="24"/>
        <v>2.0091057747681846E-2</v>
      </c>
    </row>
    <row r="308" spans="1:8" x14ac:dyDescent="0.25">
      <c r="A308">
        <v>2.5800000000000098</v>
      </c>
      <c r="B308" s="27">
        <f t="shared" si="20"/>
        <v>10.864380000000041</v>
      </c>
      <c r="C308">
        <f t="shared" si="21"/>
        <v>1.9292249910829715E-2</v>
      </c>
      <c r="E308" s="52">
        <f t="shared" si="26"/>
        <v>0.35276971983337674</v>
      </c>
      <c r="G308">
        <f t="shared" si="25"/>
        <v>8.5424646600152469E-3</v>
      </c>
      <c r="H308" s="22">
        <f t="shared" si="24"/>
        <v>1.9292249910829715E-2</v>
      </c>
    </row>
    <row r="309" spans="1:8" x14ac:dyDescent="0.25">
      <c r="A309">
        <v>2.6</v>
      </c>
      <c r="B309" s="27">
        <f t="shared" si="20"/>
        <v>10.948600000000001</v>
      </c>
      <c r="C309">
        <f t="shared" si="21"/>
        <v>1.8522280164803128E-2</v>
      </c>
      <c r="E309" s="52">
        <f t="shared" si="26"/>
        <v>0.34934269102136989</v>
      </c>
      <c r="G309">
        <f t="shared" si="25"/>
        <v>8.172769028563032E-3</v>
      </c>
      <c r="H309" s="22">
        <f t="shared" si="24"/>
        <v>1.8522280164803128E-2</v>
      </c>
    </row>
    <row r="310" spans="1:8" x14ac:dyDescent="0.25">
      <c r="A310">
        <v>2.62</v>
      </c>
      <c r="B310" s="27">
        <f t="shared" si="20"/>
        <v>11.032820000000001</v>
      </c>
      <c r="C310">
        <f t="shared" si="21"/>
        <v>1.7780278888902237E-2</v>
      </c>
      <c r="E310" s="52">
        <f t="shared" si="26"/>
        <v>0.34580861238374172</v>
      </c>
      <c r="G310">
        <f t="shared" si="25"/>
        <v>7.8181318268481358E-3</v>
      </c>
      <c r="H310" s="22">
        <f t="shared" si="24"/>
        <v>1.7780278888902237E-2</v>
      </c>
    </row>
    <row r="311" spans="1:8" x14ac:dyDescent="0.25">
      <c r="A311">
        <v>2.6400000000000099</v>
      </c>
      <c r="B311" s="27">
        <f t="shared" si="20"/>
        <v>11.117040000000042</v>
      </c>
      <c r="C311">
        <f t="shared" si="21"/>
        <v>1.7065392810289959E-2</v>
      </c>
      <c r="E311" s="52">
        <f t="shared" si="26"/>
        <v>0.34217182573696409</v>
      </c>
      <c r="G311">
        <f t="shared" si="25"/>
        <v>7.4779969542568452E-3</v>
      </c>
      <c r="H311" s="22">
        <f t="shared" si="24"/>
        <v>1.7065392810289959E-2</v>
      </c>
    </row>
    <row r="312" spans="1:8" x14ac:dyDescent="0.25">
      <c r="A312">
        <v>2.6600000000000099</v>
      </c>
      <c r="B312" s="27">
        <f t="shared" si="20"/>
        <v>11.201260000000042</v>
      </c>
      <c r="C312">
        <f t="shared" si="21"/>
        <v>1.6376785294604422E-2</v>
      </c>
      <c r="E312" s="52">
        <f t="shared" si="26"/>
        <v>0.33843675441866117</v>
      </c>
      <c r="G312">
        <f t="shared" si="25"/>
        <v>7.151825495701267E-3</v>
      </c>
      <c r="H312" s="22">
        <f t="shared" si="24"/>
        <v>1.6376785294604422E-2</v>
      </c>
    </row>
    <row r="313" spans="1:8" x14ac:dyDescent="0.25">
      <c r="A313">
        <v>2.6800000000000099</v>
      </c>
      <c r="B313" s="27">
        <f t="shared" si="20"/>
        <v>11.285480000000042</v>
      </c>
      <c r="C313">
        <f t="shared" si="21"/>
        <v>1.5713636589480127E-2</v>
      </c>
      <c r="E313" s="52">
        <f t="shared" si="26"/>
        <v>0.33460789378678191</v>
      </c>
      <c r="G313">
        <f t="shared" si="25"/>
        <v>6.8390953831616846E-3</v>
      </c>
      <c r="H313" s="22">
        <f t="shared" si="24"/>
        <v>1.5713636589480127E-2</v>
      </c>
    </row>
    <row r="314" spans="1:8" x14ac:dyDescent="0.25">
      <c r="A314">
        <v>2.7</v>
      </c>
      <c r="B314" s="27">
        <f t="shared" si="20"/>
        <v>11.369700000000002</v>
      </c>
      <c r="C314">
        <f t="shared" si="21"/>
        <v>1.5075144023375718E-2</v>
      </c>
      <c r="E314" s="52">
        <f t="shared" si="26"/>
        <v>0.33068980169248174</v>
      </c>
      <c r="G314">
        <f t="shared" si="25"/>
        <v>6.5393010523051888E-3</v>
      </c>
      <c r="H314" s="22">
        <f t="shared" si="24"/>
        <v>1.5075144023375718E-2</v>
      </c>
    </row>
    <row r="315" spans="1:8" x14ac:dyDescent="0.25">
      <c r="A315">
        <v>2.72000000000001</v>
      </c>
      <c r="B315" s="27">
        <f t="shared" si="20"/>
        <v>11.453920000000043</v>
      </c>
      <c r="C315">
        <f t="shared" si="21"/>
        <v>1.4460522162058259E-2</v>
      </c>
      <c r="E315" s="52">
        <f t="shared" si="26"/>
        <v>0.32668708895620474</v>
      </c>
      <c r="G315">
        <f t="shared" si="25"/>
        <v>6.251953095084529E-3</v>
      </c>
      <c r="H315" s="22">
        <f t="shared" si="24"/>
        <v>1.4460522162058259E-2</v>
      </c>
    </row>
    <row r="316" spans="1:8" x14ac:dyDescent="0.25">
      <c r="A316">
        <v>2.74000000000001</v>
      </c>
      <c r="B316" s="27">
        <f t="shared" si="20"/>
        <v>11.538140000000043</v>
      </c>
      <c r="C316">
        <f t="shared" si="21"/>
        <v>1.3869002925065814E-2</v>
      </c>
      <c r="E316" s="52">
        <f t="shared" si="26"/>
        <v>0.32260440987590328</v>
      </c>
      <c r="G316">
        <f t="shared" si="25"/>
        <v>5.9765779091822029E-3</v>
      </c>
      <c r="H316" s="22">
        <f t="shared" si="24"/>
        <v>1.3869002925065814E-2</v>
      </c>
    </row>
    <row r="317" spans="1:8" x14ac:dyDescent="0.25">
      <c r="A317">
        <v>2.76000000000001</v>
      </c>
      <c r="B317" s="27">
        <f t="shared" si="20"/>
        <v>11.622360000000043</v>
      </c>
      <c r="C317">
        <f t="shared" si="21"/>
        <v>1.329983566440503E-2</v>
      </c>
      <c r="E317" s="52">
        <f t="shared" si="26"/>
        <v>0.31844645279566086</v>
      </c>
      <c r="G317">
        <f t="shared" si="25"/>
        <v>5.7127173451084609E-3</v>
      </c>
      <c r="H317" s="22">
        <f t="shared" si="24"/>
        <v>1.329983566440503E-2</v>
      </c>
    </row>
    <row r="318" spans="1:8" x14ac:dyDescent="0.25">
      <c r="A318">
        <v>2.78</v>
      </c>
      <c r="B318" s="27">
        <f t="shared" si="20"/>
        <v>11.706580000000001</v>
      </c>
      <c r="C318">
        <f t="shared" si="21"/>
        <v>1.2752287207710763E-2</v>
      </c>
      <c r="E318" s="52">
        <f t="shared" si="26"/>
        <v>0.31421793076220317</v>
      </c>
      <c r="G318">
        <f t="shared" si="25"/>
        <v>5.4599283517265994E-3</v>
      </c>
      <c r="H318" s="22">
        <f t="shared" si="24"/>
        <v>1.2752287207710763E-2</v>
      </c>
    </row>
    <row r="319" spans="1:8" x14ac:dyDescent="0.25">
      <c r="A319">
        <v>2.80000000000001</v>
      </c>
      <c r="B319" s="27">
        <f t="shared" si="20"/>
        <v>11.790800000000043</v>
      </c>
      <c r="C319">
        <f t="shared" si="21"/>
        <v>1.2225641868022297E-2</v>
      </c>
      <c r="E319" s="52">
        <f t="shared" si="26"/>
        <v>0.30992357229589873</v>
      </c>
      <c r="G319">
        <f t="shared" si="25"/>
        <v>5.217782620925533E-3</v>
      </c>
      <c r="H319" s="22">
        <f t="shared" si="24"/>
        <v>1.2225641868022297E-2</v>
      </c>
    </row>
    <row r="320" spans="1:8" x14ac:dyDescent="0.25">
      <c r="A320">
        <v>2.8200000000000101</v>
      </c>
      <c r="B320" s="27">
        <f t="shared" si="20"/>
        <v>11.875020000000044</v>
      </c>
      <c r="C320">
        <f t="shared" si="21"/>
        <v>1.1719201422289188E-2</v>
      </c>
      <c r="E320" s="52">
        <f t="shared" si="26"/>
        <v>0.30556811230187114</v>
      </c>
      <c r="G320">
        <f t="shared" si="25"/>
        <v>4.9858662321232523E-3</v>
      </c>
      <c r="H320" s="22">
        <f t="shared" si="24"/>
        <v>1.1719201422289188E-2</v>
      </c>
    </row>
    <row r="321" spans="1:8" x14ac:dyDescent="0.25">
      <c r="A321">
        <v>2.8400000000000101</v>
      </c>
      <c r="B321" s="27">
        <f t="shared" si="20"/>
        <v>11.959240000000044</v>
      </c>
      <c r="C321">
        <f t="shared" si="21"/>
        <v>1.1232285060642855E-2</v>
      </c>
      <c r="E321" s="52">
        <f t="shared" si="26"/>
        <v>0.30115628314577447</v>
      </c>
      <c r="G321">
        <f t="shared" si="25"/>
        <v>4.7637792972340951E-3</v>
      </c>
      <c r="H321" s="22">
        <f t="shared" si="24"/>
        <v>1.1232285060642855E-2</v>
      </c>
    </row>
    <row r="322" spans="1:8" x14ac:dyDescent="0.25">
      <c r="A322">
        <v>2.86</v>
      </c>
      <c r="B322" s="27">
        <f t="shared" ref="B322:B385" si="27">A322*$J$2+L$2</f>
        <v>12.04346</v>
      </c>
      <c r="C322">
        <f t="shared" ref="C322:C385" si="28">_xlfn.T.DIST(A322,$K$2-2,FALSE)</f>
        <v>1.0764229308427875E-2</v>
      </c>
      <c r="E322" s="52">
        <f t="shared" si="26"/>
        <v>0.29669280591763569</v>
      </c>
      <c r="G322">
        <f t="shared" si="25"/>
        <v>4.5511356067002686E-3</v>
      </c>
      <c r="H322" s="22">
        <f t="shared" si="24"/>
        <v>1.0764229308427875E-2</v>
      </c>
    </row>
    <row r="323" spans="1:8" x14ac:dyDescent="0.25">
      <c r="A323">
        <v>2.8800000000000101</v>
      </c>
      <c r="B323" s="27">
        <f t="shared" si="27"/>
        <v>12.127680000000044</v>
      </c>
      <c r="C323">
        <f t="shared" si="28"/>
        <v>1.0314387922906431E-2</v>
      </c>
      <c r="E323" s="52">
        <f t="shared" si="26"/>
        <v>0.29218238190594109</v>
      </c>
      <c r="G323">
        <f t="shared" si="25"/>
        <v>4.3475622771403846E-3</v>
      </c>
      <c r="H323" s="22">
        <f t="shared" si="24"/>
        <v>1.0314387922906431E-2</v>
      </c>
    </row>
    <row r="324" spans="1:8" x14ac:dyDescent="0.25">
      <c r="A324">
        <v>2.9000000000000101</v>
      </c>
      <c r="B324" s="27">
        <f t="shared" si="27"/>
        <v>12.211900000000044</v>
      </c>
      <c r="C324">
        <f t="shared" si="28"/>
        <v>9.8821317664985111E-3</v>
      </c>
      <c r="E324" s="52">
        <f t="shared" si="26"/>
        <v>0.28762968430285529</v>
      </c>
      <c r="G324">
        <f t="shared" si="25"/>
        <v>4.1526994011347141E-3</v>
      </c>
      <c r="H324" s="22">
        <f t="shared" si="24"/>
        <v>9.8821317664985111E-3</v>
      </c>
    </row>
    <row r="325" spans="1:8" x14ac:dyDescent="0.25">
      <c r="A325">
        <v>2.9200000000000101</v>
      </c>
      <c r="B325" s="27">
        <f t="shared" si="27"/>
        <v>12.296120000000043</v>
      </c>
      <c r="C325">
        <f t="shared" si="28"/>
        <v>9.4668486583395148E-3</v>
      </c>
      <c r="E325" s="52">
        <f t="shared" si="26"/>
        <v>0.2830393501601145</v>
      </c>
      <c r="G325">
        <f t="shared" si="25"/>
        <v>3.966199699622793E-3</v>
      </c>
      <c r="H325" s="22">
        <f t="shared" si="24"/>
        <v>9.4668486583395148E-3</v>
      </c>
    </row>
    <row r="326" spans="1:8" x14ac:dyDescent="0.25">
      <c r="A326">
        <v>2.94</v>
      </c>
      <c r="B326" s="27">
        <f t="shared" si="27"/>
        <v>12.38034</v>
      </c>
      <c r="C326">
        <f t="shared" si="28"/>
        <v>9.067943205887068E-3</v>
      </c>
      <c r="E326" s="52">
        <f t="shared" si="26"/>
        <v>0.2784159726137389</v>
      </c>
      <c r="G326">
        <f t="shared" si="25"/>
        <v>3.7877281773598128E-3</v>
      </c>
      <c r="H326" s="22">
        <f t="shared" si="24"/>
        <v>9.067943205887068E-3</v>
      </c>
    </row>
    <row r="327" spans="1:8" x14ac:dyDescent="0.25">
      <c r="A327">
        <v>2.9600000000000102</v>
      </c>
      <c r="B327" s="27">
        <f t="shared" si="27"/>
        <v>12.464560000000043</v>
      </c>
      <c r="C327">
        <f t="shared" si="28"/>
        <v>8.6848366182271011E-3</v>
      </c>
      <c r="E327" s="52">
        <f t="shared" si="26"/>
        <v>0.27376409339427149</v>
      </c>
      <c r="G327">
        <f t="shared" si="25"/>
        <v>3.6169617818369538E-3</v>
      </c>
      <c r="H327" s="22">
        <f t="shared" si="24"/>
        <v>8.6848366182271011E-3</v>
      </c>
    </row>
    <row r="328" spans="1:8" x14ac:dyDescent="0.25">
      <c r="A328">
        <v>2.9800000000000102</v>
      </c>
      <c r="B328" s="27">
        <f t="shared" si="27"/>
        <v>12.548780000000043</v>
      </c>
      <c r="C328">
        <f t="shared" si="28"/>
        <v>8.3169665026741144E-3</v>
      </c>
      <c r="E328" s="52">
        <f t="shared" si="26"/>
        <v>0.2690881956377823</v>
      </c>
      <c r="G328">
        <f t="shared" si="25"/>
        <v>3.4535890660421231E-3</v>
      </c>
      <c r="H328" s="22">
        <f t="shared" si="24"/>
        <v>8.3169665026741144E-3</v>
      </c>
    </row>
    <row r="329" spans="1:8" x14ac:dyDescent="0.25">
      <c r="A329">
        <v>3.0000000000000102</v>
      </c>
      <c r="B329" s="27">
        <f t="shared" si="27"/>
        <v>12.633000000000044</v>
      </c>
      <c r="C329">
        <f t="shared" si="28"/>
        <v>7.9637866461804915E-3</v>
      </c>
      <c r="E329" s="52">
        <f t="shared" si="26"/>
        <v>0.26439269701138279</v>
      </c>
      <c r="G329">
        <f t="shared" si="25"/>
        <v>3.2973098553995698E-3</v>
      </c>
      <c r="H329" s="22">
        <f t="shared" si="24"/>
        <v>7.9637866461804915E-3</v>
      </c>
    </row>
    <row r="330" spans="1:8" x14ac:dyDescent="0.25">
      <c r="A330">
        <v>3.0200000000000098</v>
      </c>
      <c r="B330" s="27">
        <f t="shared" si="27"/>
        <v>12.717220000000042</v>
      </c>
      <c r="C330">
        <f t="shared" si="28"/>
        <v>7.6247667830169862E-3</v>
      </c>
      <c r="E330" s="52">
        <f t="shared" si="26"/>
        <v>0.25968194316548487</v>
      </c>
      <c r="G330">
        <f t="shared" si="25"/>
        <v>3.1478349192022499E-3</v>
      </c>
      <c r="H330" s="22">
        <f t="shared" si="24"/>
        <v>7.6247667830169862E-3</v>
      </c>
    </row>
    <row r="331" spans="1:8" x14ac:dyDescent="0.25">
      <c r="A331">
        <v>3.0400000000000098</v>
      </c>
      <c r="B331" s="27">
        <f t="shared" si="27"/>
        <v>12.801440000000042</v>
      </c>
      <c r="C331">
        <f t="shared" si="28"/>
        <v>7.2993923501090043E-3</v>
      </c>
      <c r="E331" s="52">
        <f t="shared" si="26"/>
        <v>0.25496020152352172</v>
      </c>
      <c r="G331">
        <f t="shared" si="25"/>
        <v>3.0048856468157083E-3</v>
      </c>
      <c r="H331" s="22">
        <f t="shared" si="24"/>
        <v>7.2993923501090043E-3</v>
      </c>
    </row>
    <row r="332" spans="1:8" x14ac:dyDescent="0.25">
      <c r="A332">
        <v>3.0600000000000098</v>
      </c>
      <c r="B332" s="27">
        <f t="shared" si="27"/>
        <v>12.885660000000042</v>
      </c>
      <c r="C332">
        <f t="shared" si="28"/>
        <v>6.9871642313534509E-3</v>
      </c>
      <c r="E332" s="52">
        <f t="shared" si="26"/>
        <v>0.25023165541833059</v>
      </c>
      <c r="G332">
        <f t="shared" si="25"/>
        <v>2.8681937289068891E-3</v>
      </c>
      <c r="H332" s="22">
        <f t="shared" si="24"/>
        <v>6.9871642313534509E-3</v>
      </c>
    </row>
    <row r="333" spans="1:8" x14ac:dyDescent="0.25">
      <c r="A333">
        <v>3.0800000000000098</v>
      </c>
      <c r="B333" s="27">
        <f t="shared" si="27"/>
        <v>12.969880000000042</v>
      </c>
      <c r="C333">
        <f t="shared" si="28"/>
        <v>6.687598492174365E-3</v>
      </c>
      <c r="E333" s="52">
        <f t="shared" si="26"/>
        <v>0.24550039858288425</v>
      </c>
      <c r="G333">
        <f t="shared" si="25"/>
        <v>2.7375008439229336E-3</v>
      </c>
      <c r="H333" s="22">
        <f t="shared" si="24"/>
        <v>6.687598492174365E-3</v>
      </c>
    </row>
    <row r="334" spans="1:8" x14ac:dyDescent="0.25">
      <c r="A334">
        <v>3.1000000000000099</v>
      </c>
      <c r="B334" s="27">
        <f t="shared" si="27"/>
        <v>13.054100000000043</v>
      </c>
      <c r="C334">
        <f t="shared" si="28"/>
        <v>6.4002261055123126E-3</v>
      </c>
      <c r="E334" s="52">
        <f t="shared" si="26"/>
        <v>0.24077043000156567</v>
      </c>
      <c r="G334">
        <f t="shared" si="25"/>
        <v>2.6125583500199267E-3</v>
      </c>
      <c r="H334" s="22">
        <f t="shared" si="24"/>
        <v>6.4002261055123126E-3</v>
      </c>
    </row>
    <row r="335" spans="1:8" x14ac:dyDescent="0.25">
      <c r="A335">
        <v>3.1200000000000099</v>
      </c>
      <c r="B335" s="27">
        <f t="shared" si="27"/>
        <v>13.138320000000043</v>
      </c>
      <c r="C335">
        <f t="shared" si="28"/>
        <v>6.1245926703798947E-3</v>
      </c>
      <c r="E335" s="52">
        <f t="shared" si="26"/>
        <v>0.23604564912670095</v>
      </c>
      <c r="G335">
        <f t="shared" si="25"/>
        <v>2.49312698261665E-3</v>
      </c>
      <c r="H335" s="22">
        <f t="shared" si="24"/>
        <v>6.1245926703798947E-3</v>
      </c>
    </row>
    <row r="336" spans="1:8" x14ac:dyDescent="0.25">
      <c r="A336">
        <v>3.1400000000000099</v>
      </c>
      <c r="B336" s="27">
        <f t="shared" si="27"/>
        <v>13.222540000000043</v>
      </c>
      <c r="C336">
        <f t="shared" si="28"/>
        <v>5.8602581240545281E-3</v>
      </c>
      <c r="E336" s="52">
        <f t="shared" si="26"/>
        <v>0.2313298514636227</v>
      </c>
      <c r="G336">
        <f t="shared" si="25"/>
        <v>2.3789765577253196E-3</v>
      </c>
      <c r="H336" s="22">
        <f t="shared" si="24"/>
        <v>5.8602581240545281E-3</v>
      </c>
    </row>
    <row r="337" spans="1:8" x14ac:dyDescent="0.25">
      <c r="A337">
        <v>3.1600000000000099</v>
      </c>
      <c r="B337" s="27">
        <f t="shared" si="27"/>
        <v>13.306760000000043</v>
      </c>
      <c r="C337">
        <f t="shared" si="28"/>
        <v>5.6067964489199557E-3</v>
      </c>
      <c r="E337" s="52">
        <f t="shared" si="26"/>
        <v>0.22662672452611984</v>
      </c>
      <c r="G337">
        <f t="shared" si="25"/>
        <v>2.2698856811894431E-3</v>
      </c>
      <c r="H337" s="22">
        <f t="shared" si="24"/>
        <v>5.6067964489199557E-3</v>
      </c>
    </row>
    <row r="338" spans="1:8" x14ac:dyDescent="0.25">
      <c r="A338">
        <v>3.1800000000000099</v>
      </c>
      <c r="B338" s="27">
        <f t="shared" si="27"/>
        <v>13.390980000000043</v>
      </c>
      <c r="C338">
        <f t="shared" si="28"/>
        <v>5.3637953749094813E-3</v>
      </c>
      <c r="E338" s="52">
        <f t="shared" si="26"/>
        <v>0.22193984416275972</v>
      </c>
      <c r="G338">
        <f t="shared" si="25"/>
        <v>2.1656414639379938E-3</v>
      </c>
      <c r="H338" s="22">
        <f t="shared" si="24"/>
        <v>5.3637953749094813E-3</v>
      </c>
    </row>
    <row r="339" spans="1:8" x14ac:dyDescent="0.25">
      <c r="A339">
        <v>3.2000000000000099</v>
      </c>
      <c r="B339" s="27">
        <f t="shared" si="27"/>
        <v>13.475200000000044</v>
      </c>
      <c r="C339">
        <f t="shared" si="28"/>
        <v>5.1308560784475059E-3</v>
      </c>
      <c r="E339" s="52">
        <f t="shared" si="26"/>
        <v>0.21727267125323765</v>
      </c>
      <c r="G339">
        <f t="shared" si="25"/>
        <v>2.0660392433456336E-3</v>
      </c>
      <c r="H339" s="22">
        <f t="shared" si="24"/>
        <v>5.1308560784475059E-3</v>
      </c>
    </row>
    <row r="340" spans="1:8" x14ac:dyDescent="0.25">
      <c r="A340">
        <v>3.22000000000001</v>
      </c>
      <c r="B340" s="27">
        <f t="shared" si="27"/>
        <v>13.559420000000044</v>
      </c>
      <c r="C340">
        <f t="shared" si="28"/>
        <v>4.9075928787305689E-3</v>
      </c>
      <c r="E340" s="52">
        <f t="shared" si="26"/>
        <v>0.21262854877263274</v>
      </c>
      <c r="G340">
        <f t="shared" si="25"/>
        <v>1.9708823107701958E-3</v>
      </c>
      <c r="H340" s="22">
        <f t="shared" si="24"/>
        <v>4.9075928787305689E-3</v>
      </c>
    </row>
    <row r="341" spans="1:8" x14ac:dyDescent="0.25">
      <c r="A341">
        <v>3.24000000000001</v>
      </c>
      <c r="B341" s="27">
        <f t="shared" si="27"/>
        <v>13.643640000000042</v>
      </c>
      <c r="C341">
        <f t="shared" si="28"/>
        <v>4.6936329321359506E-3</v>
      </c>
      <c r="E341" s="52">
        <f t="shared" si="26"/>
        <v>0.20801069922022322</v>
      </c>
      <c r="G341">
        <f t="shared" si="25"/>
        <v>1.8799816453215175E-3</v>
      </c>
      <c r="H341" s="22">
        <f t="shared" si="24"/>
        <v>4.6936329321359506E-3</v>
      </c>
    </row>
    <row r="342" spans="1:8" x14ac:dyDescent="0.25">
      <c r="A342">
        <v>3.26000000000001</v>
      </c>
      <c r="B342" s="27">
        <f t="shared" si="27"/>
        <v>13.727860000000042</v>
      </c>
      <c r="C342">
        <f t="shared" si="28"/>
        <v>4.4886159254941887E-3</v>
      </c>
      <c r="E342" s="52">
        <f t="shared" si="26"/>
        <v>0.2034222224083512</v>
      </c>
      <c r="G342">
        <f t="shared" si="25"/>
        <v>1.7931556538992805E-3</v>
      </c>
      <c r="H342" s="22">
        <f t="shared" si="24"/>
        <v>4.4886159254941887E-3</v>
      </c>
    </row>
    <row r="343" spans="1:8" x14ac:dyDescent="0.25">
      <c r="A343">
        <v>3.28000000000001</v>
      </c>
      <c r="B343" s="27">
        <f t="shared" si="27"/>
        <v>13.812080000000043</v>
      </c>
      <c r="C343">
        <f t="shared" si="28"/>
        <v>4.2921937689121472E-3</v>
      </c>
      <c r="E343" s="52">
        <f t="shared" si="26"/>
        <v>0.19886609360571966</v>
      </c>
      <c r="G343">
        <f t="shared" si="25"/>
        <v>1.7102299175225759E-3</v>
      </c>
      <c r="H343" s="22">
        <f t="shared" si="24"/>
        <v>4.2921937689121472E-3</v>
      </c>
    </row>
    <row r="344" spans="1:8" x14ac:dyDescent="0.25">
      <c r="A344">
        <v>3.30000000000001</v>
      </c>
      <c r="B344" s="27">
        <f t="shared" si="27"/>
        <v>13.896300000000043</v>
      </c>
      <c r="C344">
        <f t="shared" si="28"/>
        <v>4.1040302887849957E-3</v>
      </c>
      <c r="E344" s="52">
        <f t="shared" si="26"/>
        <v>0.19434516202846697</v>
      </c>
      <c r="G344">
        <f t="shared" si="25"/>
        <v>1.6310369439596008E-3</v>
      </c>
      <c r="H344" s="22">
        <f t="shared" si="24"/>
        <v>4.1040302887849957E-3</v>
      </c>
    </row>
    <row r="345" spans="1:8" x14ac:dyDescent="0.25">
      <c r="A345">
        <v>3.3200000000000101</v>
      </c>
      <c r="B345" s="27">
        <f t="shared" si="27"/>
        <v>13.980520000000043</v>
      </c>
      <c r="C345">
        <f t="shared" si="28"/>
        <v>3.9238009215896439E-3</v>
      </c>
      <c r="E345" s="52">
        <f t="shared" si="26"/>
        <v>0.18986214967139056</v>
      </c>
      <c r="G345">
        <f t="shared" si="25"/>
        <v>1.5554159266528158E-3</v>
      </c>
      <c r="H345" s="22">
        <f t="shared" si="24"/>
        <v>3.9238009215896439E-3</v>
      </c>
    </row>
    <row r="346" spans="1:8" x14ac:dyDescent="0.25">
      <c r="A346">
        <v>3.3400000000000101</v>
      </c>
      <c r="B346" s="27">
        <f t="shared" si="27"/>
        <v>14.064740000000043</v>
      </c>
      <c r="C346">
        <f t="shared" si="28"/>
        <v>3.751192409007341E-3</v>
      </c>
      <c r="E346" s="52">
        <f t="shared" si="26"/>
        <v>0.18541965047078812</v>
      </c>
      <c r="G346">
        <f t="shared" si="25"/>
        <v>1.4832125099227815E-3</v>
      </c>
      <c r="H346" s="22">
        <f t="shared" si="24"/>
        <v>3.751192409007341E-3</v>
      </c>
    </row>
    <row r="347" spans="1:8" x14ac:dyDescent="0.25">
      <c r="A347">
        <v>3.3600000000000101</v>
      </c>
      <c r="B347" s="27">
        <f t="shared" si="27"/>
        <v>14.148960000000043</v>
      </c>
      <c r="C347">
        <f t="shared" si="28"/>
        <v>3.5859024948810994E-3</v>
      </c>
      <c r="E347" s="52">
        <f t="shared" si="26"/>
        <v>0.18102012978955009</v>
      </c>
      <c r="G347">
        <f t="shared" si="25"/>
        <v>1.4142785604223536E-3</v>
      </c>
      <c r="H347" s="22">
        <f t="shared" ref="H347:H410" si="29">C347</f>
        <v>3.5859024948810994E-3</v>
      </c>
    </row>
    <row r="348" spans="1:8" x14ac:dyDescent="0.25">
      <c r="A348">
        <v>3.3800000000000101</v>
      </c>
      <c r="B348" s="27">
        <f t="shared" si="27"/>
        <v>14.233180000000043</v>
      </c>
      <c r="C348">
        <f t="shared" si="28"/>
        <v>3.427639624472293E-3</v>
      </c>
      <c r="E348" s="52">
        <f t="shared" si="26"/>
        <v>0.17666592421437724</v>
      </c>
      <c r="G348">
        <f t="shared" ref="G348:G411" si="30">_xlfn.T.DIST.RT(A348,$K$2)</f>
        <v>1.3484719448028184E-3</v>
      </c>
      <c r="H348" s="22">
        <f t="shared" si="29"/>
        <v>3.427639624472293E-3</v>
      </c>
    </row>
    <row r="349" spans="1:8" x14ac:dyDescent="0.25">
      <c r="A349">
        <v>3.4000000000000101</v>
      </c>
      <c r="B349" s="27">
        <f t="shared" si="27"/>
        <v>14.317400000000044</v>
      </c>
      <c r="C349">
        <f t="shared" si="28"/>
        <v>3.2761226464424731E-3</v>
      </c>
      <c r="E349" s="52">
        <f t="shared" si="26"/>
        <v>0.17235924165430599</v>
      </c>
      <c r="G349">
        <f t="shared" si="30"/>
        <v>1.2856563135436919E-3</v>
      </c>
      <c r="H349" s="22">
        <f t="shared" si="29"/>
        <v>3.2761226464424731E-3</v>
      </c>
    </row>
    <row r="350" spans="1:8" x14ac:dyDescent="0.25">
      <c r="A350">
        <v>3.4200000000000101</v>
      </c>
      <c r="B350" s="27">
        <f t="shared" si="27"/>
        <v>14.401620000000044</v>
      </c>
      <c r="C350">
        <f t="shared" si="28"/>
        <v>3.1310805179486879E-3</v>
      </c>
      <c r="E350" s="52">
        <f t="shared" si="26"/>
        <v>0.16810216172910808</v>
      </c>
      <c r="G350">
        <f t="shared" si="30"/>
        <v>1.2257008908891976E-3</v>
      </c>
      <c r="H350" s="22">
        <f t="shared" si="29"/>
        <v>3.1310805179486879E-3</v>
      </c>
    </row>
    <row r="351" spans="1:8" x14ac:dyDescent="0.25">
      <c r="A351">
        <v>3.4400000000000102</v>
      </c>
      <c r="B351" s="27">
        <f t="shared" si="27"/>
        <v>14.485840000000044</v>
      </c>
      <c r="C351">
        <f t="shared" si="28"/>
        <v>2.9922520132058192E-3</v>
      </c>
      <c r="E351" s="52">
        <f t="shared" si="26"/>
        <v>0.16389663643558372</v>
      </c>
      <c r="G351">
        <f t="shared" si="30"/>
        <v>1.168480270826623E-3</v>
      </c>
      <c r="H351" s="22">
        <f t="shared" si="29"/>
        <v>2.9922520132058192E-3</v>
      </c>
    </row>
    <row r="352" spans="1:8" x14ac:dyDescent="0.25">
      <c r="A352">
        <v>3.4600000000000102</v>
      </c>
      <c r="B352" s="27">
        <f t="shared" si="27"/>
        <v>14.570060000000044</v>
      </c>
      <c r="C352">
        <f t="shared" si="28"/>
        <v>2.8593854358352029E-3</v>
      </c>
      <c r="E352" s="52">
        <f t="shared" si="26"/>
        <v>0.15974449107929753</v>
      </c>
      <c r="G352">
        <f t="shared" si="30"/>
        <v>1.1138742190341497E-3</v>
      </c>
      <c r="H352" s="22">
        <f t="shared" si="29"/>
        <v>2.8593854358352029E-3</v>
      </c>
    </row>
    <row r="353" spans="1:8" x14ac:dyDescent="0.25">
      <c r="A353">
        <v>3.4800000000000102</v>
      </c>
      <c r="B353" s="27">
        <f t="shared" si="27"/>
        <v>14.654280000000044</v>
      </c>
      <c r="C353">
        <f t="shared" si="28"/>
        <v>2.7322383352873895E-3</v>
      </c>
      <c r="E353" s="52">
        <f t="shared" si="26"/>
        <v>0.15564742545889926</v>
      </c>
      <c r="G353">
        <f t="shared" si="30"/>
        <v>1.0617674807193763E-3</v>
      </c>
      <c r="H353" s="22">
        <f t="shared" si="29"/>
        <v>2.7322383352873895E-3</v>
      </c>
    </row>
    <row r="354" spans="1:8" x14ac:dyDescent="0.25">
      <c r="A354">
        <v>3.5000000000000102</v>
      </c>
      <c r="B354" s="27">
        <f t="shared" si="27"/>
        <v>14.738500000000045</v>
      </c>
      <c r="C354">
        <f t="shared" si="28"/>
        <v>2.6105772275962871E-3</v>
      </c>
      <c r="E354" s="52">
        <f t="shared" si="26"/>
        <v>0.15160701528984166</v>
      </c>
      <c r="G354">
        <f t="shared" si="30"/>
        <v>1.0120495942637989E-3</v>
      </c>
      <c r="H354" s="22">
        <f t="shared" si="29"/>
        <v>2.6105772275962871E-3</v>
      </c>
    </row>
    <row r="355" spans="1:8" x14ac:dyDescent="0.25">
      <c r="A355">
        <v>3.5200000000000098</v>
      </c>
      <c r="B355" s="27">
        <f t="shared" si="27"/>
        <v>14.822720000000043</v>
      </c>
      <c r="C355">
        <f t="shared" si="28"/>
        <v>2.4941773206933323E-3</v>
      </c>
      <c r="E355" s="52">
        <f t="shared" si="26"/>
        <v>0.14762471385403808</v>
      </c>
      <c r="G355">
        <f t="shared" si="30"/>
        <v>9.64614710583095E-4</v>
      </c>
      <c r="H355" s="22">
        <f t="shared" si="29"/>
        <v>2.4941773206933323E-3</v>
      </c>
    </row>
    <row r="356" spans="1:8" x14ac:dyDescent="0.25">
      <c r="A356">
        <v>3.5400000000000098</v>
      </c>
      <c r="B356" s="27">
        <f t="shared" si="27"/>
        <v>14.906940000000043</v>
      </c>
      <c r="C356">
        <f t="shared" si="28"/>
        <v>2.3828222444834363E-3</v>
      </c>
      <c r="E356" s="52">
        <f t="shared" si="26"/>
        <v>0.14370185386180698</v>
      </c>
      <c r="G356">
        <f t="shared" si="30"/>
        <v>9.193614181084997E-4</v>
      </c>
      <c r="H356" s="22">
        <f t="shared" si="29"/>
        <v>2.3828222444834363E-3</v>
      </c>
    </row>
    <row r="357" spans="1:8" x14ac:dyDescent="0.25">
      <c r="A357">
        <v>3.5600000000000098</v>
      </c>
      <c r="B357" s="27">
        <f t="shared" si="27"/>
        <v>14.991160000000042</v>
      </c>
      <c r="C357">
        <f t="shared" si="28"/>
        <v>2.2763037858587807E-3</v>
      </c>
      <c r="E357" s="52">
        <f t="shared" si="26"/>
        <v>0.13983964951230846</v>
      </c>
      <c r="G357">
        <f t="shared" si="30"/>
        <v>8.7619257329029786E-4</v>
      </c>
      <c r="H357" s="22">
        <f t="shared" si="29"/>
        <v>2.2763037858587807E-3</v>
      </c>
    </row>
    <row r="358" spans="1:8" x14ac:dyDescent="0.25">
      <c r="A358">
        <v>3.5800000000000098</v>
      </c>
      <c r="B358" s="27">
        <f t="shared" si="27"/>
        <v>15.075380000000042</v>
      </c>
      <c r="C358">
        <f t="shared" si="28"/>
        <v>2.1744216288024226E-3</v>
      </c>
      <c r="E358" s="52">
        <f t="shared" si="26"/>
        <v>0.13603919873860865</v>
      </c>
      <c r="G358">
        <f t="shared" si="30"/>
        <v>8.350151365208628E-4</v>
      </c>
      <c r="H358" s="22">
        <f t="shared" si="29"/>
        <v>2.1744216288024226E-3</v>
      </c>
    </row>
    <row r="359" spans="1:8" x14ac:dyDescent="0.25">
      <c r="A359">
        <v>3.6000000000000099</v>
      </c>
      <c r="B359" s="27">
        <f t="shared" si="27"/>
        <v>15.159600000000042</v>
      </c>
      <c r="C359">
        <f t="shared" si="28"/>
        <v>2.0769830997114636E-3</v>
      </c>
      <c r="E359" s="52">
        <f t="shared" si="26"/>
        <v>0.13230148562348742</v>
      </c>
      <c r="G359">
        <f t="shared" si="30"/>
        <v>7.9574001337156489E-4</v>
      </c>
      <c r="H359" s="22">
        <f t="shared" si="29"/>
        <v>2.0769830997114636E-3</v>
      </c>
    </row>
    <row r="360" spans="1:8" x14ac:dyDescent="0.25">
      <c r="A360">
        <v>3.6200000000000099</v>
      </c>
      <c r="B360" s="27">
        <f t="shared" si="27"/>
        <v>15.243820000000042</v>
      </c>
      <c r="C360">
        <f t="shared" si="28"/>
        <v>1.9838029180478563E-3</v>
      </c>
      <c r="E360" s="52">
        <f t="shared" si="26"/>
        <v>0.12862738297214607</v>
      </c>
      <c r="G360">
        <f t="shared" si="30"/>
        <v>7.5828190103519532E-4</v>
      </c>
      <c r="H360" s="22">
        <f t="shared" si="29"/>
        <v>1.9838029180478563E-3</v>
      </c>
    </row>
    <row r="361" spans="1:8" x14ac:dyDescent="0.25">
      <c r="A361">
        <v>3.6400000000000099</v>
      </c>
      <c r="B361" s="27">
        <f t="shared" si="27"/>
        <v>15.328040000000042</v>
      </c>
      <c r="C361">
        <f t="shared" si="28"/>
        <v>1.8947029524055939E-3</v>
      </c>
      <c r="E361" s="52">
        <f t="shared" si="26"/>
        <v>0.125017655028065</v>
      </c>
      <c r="G361">
        <f t="shared" si="30"/>
        <v>7.2255913986332882E-4</v>
      </c>
      <c r="H361" s="22">
        <f t="shared" si="29"/>
        <v>1.8947029524055939E-3</v>
      </c>
    </row>
    <row r="362" spans="1:8" x14ac:dyDescent="0.25">
      <c r="A362">
        <v>3.6600000000000099</v>
      </c>
      <c r="B362" s="27">
        <f t="shared" si="27"/>
        <v>15.412260000000042</v>
      </c>
      <c r="C362">
        <f t="shared" si="28"/>
        <v>1.8095119820641051E-3</v>
      </c>
      <c r="E362" s="52">
        <f t="shared" si="26"/>
        <v>0.12147296031840289</v>
      </c>
      <c r="G362">
        <f t="shared" si="30"/>
        <v>6.8849356988627064E-4</v>
      </c>
      <c r="H362" s="22">
        <f t="shared" si="29"/>
        <v>1.8095119820641051E-3</v>
      </c>
    </row>
    <row r="363" spans="1:8" x14ac:dyDescent="0.25">
      <c r="A363">
        <v>3.6800000000000099</v>
      </c>
      <c r="B363" s="27">
        <f t="shared" si="27"/>
        <v>15.496480000000043</v>
      </c>
      <c r="C363">
        <f t="shared" si="28"/>
        <v>1.7280654640807085E-3</v>
      </c>
      <c r="E363" s="52">
        <f t="shared" si="26"/>
        <v>0.11799385461551856</v>
      </c>
      <c r="G363">
        <f t="shared" si="30"/>
        <v>6.5601039220174965E-4</v>
      </c>
      <c r="H363" s="22">
        <f t="shared" si="29"/>
        <v>1.7280654640807085E-3</v>
      </c>
    </row>
    <row r="364" spans="1:8" x14ac:dyDescent="0.25">
      <c r="A364">
        <v>3.7000000000000099</v>
      </c>
      <c r="B364" s="27">
        <f t="shared" si="27"/>
        <v>15.580700000000043</v>
      </c>
      <c r="C364">
        <f t="shared" si="28"/>
        <v>1.6502053059587458E-3</v>
      </c>
      <c r="E364" s="52">
        <f t="shared" si="26"/>
        <v>0.11458079400143106</v>
      </c>
      <c r="G364">
        <f t="shared" si="30"/>
        <v>6.250380351175243E-4</v>
      </c>
      <c r="H364" s="22">
        <f t="shared" si="29"/>
        <v>1.6502053059587458E-3</v>
      </c>
    </row>
    <row r="365" spans="1:8" x14ac:dyDescent="0.25">
      <c r="A365">
        <v>3.72000000000001</v>
      </c>
      <c r="B365" s="27">
        <f t="shared" si="27"/>
        <v>15.664920000000043</v>
      </c>
      <c r="C365">
        <f t="shared" si="28"/>
        <v>1.5757796439132142E-3</v>
      </c>
      <c r="E365" s="52">
        <f t="shared" ref="E365:E428" si="31">_xlfn.T.DIST(A259,$K$2-2,FALSE)</f>
        <v>0.11123413802230511</v>
      </c>
      <c r="G365">
        <f t="shared" si="30"/>
        <v>5.9550802493228965E-4</v>
      </c>
      <c r="H365" s="22">
        <f t="shared" si="29"/>
        <v>1.5757796439132142E-3</v>
      </c>
    </row>
    <row r="366" spans="1:8" x14ac:dyDescent="0.25">
      <c r="A366">
        <v>3.74000000000001</v>
      </c>
      <c r="B366" s="27">
        <f t="shared" si="27"/>
        <v>15.749140000000043</v>
      </c>
      <c r="C366">
        <f t="shared" si="28"/>
        <v>1.5046426267417816E-3</v>
      </c>
      <c r="E366" s="52">
        <f t="shared" si="31"/>
        <v>0.10795415292036063</v>
      </c>
      <c r="G366">
        <f t="shared" si="30"/>
        <v>5.6735486123886186E-4</v>
      </c>
      <c r="H366" s="22">
        <f t="shared" si="29"/>
        <v>1.5046426267417816E-3</v>
      </c>
    </row>
    <row r="367" spans="1:8" x14ac:dyDescent="0.25">
      <c r="A367">
        <v>3.76000000000001</v>
      </c>
      <c r="B367" s="27">
        <f t="shared" si="27"/>
        <v>15.833360000000043</v>
      </c>
      <c r="C367">
        <f t="shared" si="28"/>
        <v>1.4366542052965251E-3</v>
      </c>
      <c r="E367" s="52">
        <f t="shared" si="31"/>
        <v>0.10474101493094871</v>
      </c>
      <c r="G367">
        <f t="shared" si="30"/>
        <v>5.4051589663347709E-4</v>
      </c>
      <c r="H367" s="22">
        <f t="shared" si="29"/>
        <v>1.4366542052965251E-3</v>
      </c>
    </row>
    <row r="368" spans="1:8" x14ac:dyDescent="0.25">
      <c r="A368">
        <v>3.78000000000001</v>
      </c>
      <c r="B368" s="27">
        <f t="shared" si="27"/>
        <v>15.917580000000044</v>
      </c>
      <c r="C368">
        <f t="shared" si="28"/>
        <v>1.3716799275397601E-3</v>
      </c>
      <c r="E368" s="52">
        <f t="shared" si="31"/>
        <v>0.10159481363291027</v>
      </c>
      <c r="G368">
        <f t="shared" si="30"/>
        <v>5.1493122071521232E-4</v>
      </c>
      <c r="H368" s="22">
        <f t="shared" si="29"/>
        <v>1.3716799275397601E-3</v>
      </c>
    </row>
    <row r="369" spans="1:8" x14ac:dyDescent="0.25">
      <c r="A369">
        <v>3.80000000000001</v>
      </c>
      <c r="B369" s="27">
        <f t="shared" si="27"/>
        <v>16.001800000000042</v>
      </c>
      <c r="C369">
        <f t="shared" si="28"/>
        <v>1.3095907391567465E-3</v>
      </c>
      <c r="E369" s="52">
        <f t="shared" si="31"/>
        <v>9.8515555340735209E-2</v>
      </c>
      <c r="G369">
        <f t="shared" si="30"/>
        <v>4.9054354825981761E-4</v>
      </c>
      <c r="H369" s="22">
        <f t="shared" si="29"/>
        <v>1.3095907391567465E-3</v>
      </c>
    </row>
    <row r="370" spans="1:8" x14ac:dyDescent="0.25">
      <c r="A370">
        <v>3.8200000000000101</v>
      </c>
      <c r="B370" s="27">
        <f t="shared" si="27"/>
        <v>16.086020000000044</v>
      </c>
      <c r="C370">
        <f t="shared" si="28"/>
        <v>1.2502627896880713E-3</v>
      </c>
      <c r="E370" s="52">
        <f t="shared" si="31"/>
        <v>9.5503166527465391E-2</v>
      </c>
      <c r="G370">
        <f t="shared" si="30"/>
        <v>4.6729811145295792E-4</v>
      </c>
      <c r="H370" s="22">
        <f t="shared" si="29"/>
        <v>1.2502627896880713E-3</v>
      </c>
    </row>
    <row r="371" spans="1:8" x14ac:dyDescent="0.25">
      <c r="A371">
        <v>3.8400000000000101</v>
      </c>
      <c r="B371" s="27">
        <f t="shared" si="27"/>
        <v>16.170240000000042</v>
      </c>
      <c r="C371">
        <f t="shared" si="28"/>
        <v>1.1935772441355075E-3</v>
      </c>
      <c r="E371" s="52">
        <f t="shared" si="31"/>
        <v>9.2557497267728231E-2</v>
      </c>
      <c r="G371">
        <f t="shared" si="30"/>
        <v>4.451425560685716E-4</v>
      </c>
      <c r="H371" s="22">
        <f t="shared" si="29"/>
        <v>1.1935772441355075E-3</v>
      </c>
    </row>
    <row r="372" spans="1:8" x14ac:dyDescent="0.25">
      <c r="A372">
        <v>3.8600000000000101</v>
      </c>
      <c r="B372" s="27">
        <f t="shared" si="27"/>
        <v>16.254460000000044</v>
      </c>
      <c r="C372">
        <f t="shared" si="28"/>
        <v>1.1394200999870505E-3</v>
      </c>
      <c r="E372" s="52">
        <f t="shared" si="31"/>
        <v>8.9678324690753375E-2</v>
      </c>
      <c r="G372">
        <f t="shared" si="30"/>
        <v>4.2402684147910578E-4</v>
      </c>
      <c r="H372" s="22">
        <f t="shared" si="29"/>
        <v>1.1394200999870505E-3</v>
      </c>
    </row>
    <row r="373" spans="1:8" x14ac:dyDescent="0.25">
      <c r="A373">
        <v>3.8800000000000101</v>
      </c>
      <c r="B373" s="27">
        <f t="shared" si="27"/>
        <v>16.338680000000043</v>
      </c>
      <c r="C373">
        <f t="shared" si="28"/>
        <v>1.08768200959933E-3</v>
      </c>
      <c r="E373" s="52">
        <f t="shared" si="31"/>
        <v>8.6865356433700094E-2</v>
      </c>
      <c r="G373">
        <f t="shared" si="30"/>
        <v>4.0390314438549434E-4</v>
      </c>
      <c r="H373" s="22">
        <f t="shared" si="29"/>
        <v>1.08768200959933E-3</v>
      </c>
    </row>
    <row r="374" spans="1:8" x14ac:dyDescent="0.25">
      <c r="A374">
        <v>3.9000000000000101</v>
      </c>
      <c r="B374" s="27">
        <f t="shared" si="27"/>
        <v>16.422900000000045</v>
      </c>
      <c r="C374">
        <f t="shared" si="28"/>
        <v>1.0382581078689772E-3</v>
      </c>
      <c r="E374" s="52">
        <f t="shared" si="31"/>
        <v>8.4118234086112659E-2</v>
      </c>
      <c r="G374">
        <f t="shared" si="30"/>
        <v>3.8472576615613017E-4</v>
      </c>
      <c r="H374" s="22">
        <f t="shared" si="29"/>
        <v>1.0382581078689772E-3</v>
      </c>
    </row>
    <row r="375" spans="1:8" x14ac:dyDescent="0.25">
      <c r="A375">
        <v>3.9200000000000101</v>
      </c>
      <c r="B375" s="27">
        <f t="shared" si="27"/>
        <v>16.507120000000043</v>
      </c>
      <c r="C375">
        <f t="shared" si="28"/>
        <v>9.9104784511853884E-4</v>
      </c>
      <c r="E375" s="52">
        <f t="shared" si="31"/>
        <v>8.1436536616818281E-2</v>
      </c>
      <c r="G375">
        <f t="shared" si="30"/>
        <v>3.6645104366543493E-4</v>
      </c>
      <c r="H375" s="22">
        <f t="shared" si="29"/>
        <v>9.9104784511853884E-4</v>
      </c>
    </row>
    <row r="376" spans="1:8" x14ac:dyDescent="0.25">
      <c r="A376">
        <v>3.9400000000000102</v>
      </c>
      <c r="B376" s="27">
        <f t="shared" si="27"/>
        <v>16.591340000000045</v>
      </c>
      <c r="C376">
        <f t="shared" si="28"/>
        <v>9.4595482511720865E-4</v>
      </c>
      <c r="E376" s="52">
        <f t="shared" si="31"/>
        <v>7.8819783775085361E-2</v>
      </c>
      <c r="G376">
        <f t="shared" si="30"/>
        <v>3.4903726352430634E-4</v>
      </c>
      <c r="H376" s="22">
        <f t="shared" si="29"/>
        <v>9.4595482511720865E-4</v>
      </c>
    </row>
    <row r="377" spans="1:8" x14ac:dyDescent="0.25">
      <c r="A377">
        <v>3.9600000000000102</v>
      </c>
      <c r="B377" s="27">
        <f t="shared" si="27"/>
        <v>16.675560000000043</v>
      </c>
      <c r="C377">
        <f t="shared" si="28"/>
        <v>9.0288664815193402E-4</v>
      </c>
      <c r="E377" s="52">
        <f t="shared" si="31"/>
        <v>7.6267439458367253E-2</v>
      </c>
      <c r="G377">
        <f t="shared" si="30"/>
        <v>3.324445795963395E-4</v>
      </c>
      <c r="H377" s="22">
        <f t="shared" si="29"/>
        <v>9.0288664815193402E-4</v>
      </c>
    </row>
    <row r="378" spans="1:8" x14ac:dyDescent="0.25">
      <c r="A378">
        <v>3.9800000000000102</v>
      </c>
      <c r="B378" s="27">
        <f t="shared" si="27"/>
        <v>16.759780000000045</v>
      </c>
      <c r="C378">
        <f t="shared" si="28"/>
        <v>8.6175475906031542E-4</v>
      </c>
      <c r="E378" s="52">
        <f t="shared" si="31"/>
        <v>7.3778915039463558E-2</v>
      </c>
      <c r="G378">
        <f t="shared" si="30"/>
        <v>3.1663493369552833E-4</v>
      </c>
      <c r="H378" s="22">
        <f t="shared" si="29"/>
        <v>8.6175475906031542E-4</v>
      </c>
    </row>
    <row r="379" spans="1:8" x14ac:dyDescent="0.25">
      <c r="A379">
        <v>4.0000000000000098</v>
      </c>
      <c r="B379" s="27">
        <f t="shared" si="27"/>
        <v>16.844000000000044</v>
      </c>
      <c r="C379">
        <f t="shared" si="28"/>
        <v>8.2247430013312041E-4</v>
      </c>
      <c r="E379" s="52">
        <f t="shared" si="31"/>
        <v>7.1353572646438213E-2</v>
      </c>
      <c r="G379">
        <f t="shared" si="30"/>
        <v>3.0157197936301922E-4</v>
      </c>
      <c r="H379" s="22">
        <f t="shared" si="29"/>
        <v>8.2247430013312041E-4</v>
      </c>
    </row>
    <row r="380" spans="1:8" x14ac:dyDescent="0.25">
      <c r="A380">
        <v>4.0200000000000102</v>
      </c>
      <c r="B380" s="27">
        <f t="shared" si="27"/>
        <v>16.928220000000046</v>
      </c>
      <c r="C380">
        <f t="shared" si="28"/>
        <v>7.8496396879120661E-4</v>
      </c>
      <c r="E380" s="52">
        <f t="shared" si="31"/>
        <v>6.8990728389136849E-2</v>
      </c>
      <c r="G380">
        <f t="shared" si="30"/>
        <v>2.872210086224336E-4</v>
      </c>
      <c r="H380" s="22">
        <f t="shared" si="29"/>
        <v>7.8496396879120661E-4</v>
      </c>
    </row>
    <row r="381" spans="1:8" x14ac:dyDescent="0.25">
      <c r="A381">
        <v>4.0400000000000098</v>
      </c>
      <c r="B381" s="27">
        <f t="shared" si="27"/>
        <v>17.012440000000044</v>
      </c>
      <c r="C381">
        <f t="shared" si="28"/>
        <v>7.4914587993893367E-4</v>
      </c>
      <c r="E381" s="52">
        <f t="shared" si="31"/>
        <v>6.6689655526642688E-2</v>
      </c>
      <c r="G381">
        <f t="shared" si="30"/>
        <v>2.7354888161526948E-4</v>
      </c>
      <c r="H381" s="22">
        <f t="shared" si="29"/>
        <v>7.4914587993893367E-4</v>
      </c>
    </row>
    <row r="382" spans="1:8" x14ac:dyDescent="0.25">
      <c r="A382">
        <v>4.0600000000000103</v>
      </c>
      <c r="B382" s="27">
        <f t="shared" si="27"/>
        <v>17.096660000000046</v>
      </c>
      <c r="C382">
        <f t="shared" si="28"/>
        <v>7.1494543289407294E-4</v>
      </c>
      <c r="E382" s="52">
        <f t="shared" si="31"/>
        <v>6.444958757050237E-2</v>
      </c>
      <c r="G382">
        <f t="shared" si="30"/>
        <v>2.6052395901996942E-4</v>
      </c>
      <c r="H382" s="22">
        <f t="shared" si="29"/>
        <v>7.1494543289407294E-4</v>
      </c>
    </row>
    <row r="383" spans="1:8" x14ac:dyDescent="0.25">
      <c r="A383">
        <v>4.0800000000000098</v>
      </c>
      <c r="B383" s="27">
        <f t="shared" si="27"/>
        <v>17.180880000000041</v>
      </c>
      <c r="C383">
        <f t="shared" si="28"/>
        <v>6.8229118279239669E-4</v>
      </c>
      <c r="E383" s="52">
        <f t="shared" si="31"/>
        <v>6.2269721319032585E-2</v>
      </c>
      <c r="G383">
        <f t="shared" si="30"/>
        <v>2.4811603716033893E-4</v>
      </c>
      <c r="H383" s="22">
        <f t="shared" si="29"/>
        <v>6.8229118279239669E-4</v>
      </c>
    </row>
    <row r="384" spans="1:8" x14ac:dyDescent="0.25">
      <c r="A384">
        <v>4.1000000000000103</v>
      </c>
      <c r="B384" s="27">
        <f t="shared" si="27"/>
        <v>17.265100000000043</v>
      </c>
      <c r="C384">
        <f t="shared" si="28"/>
        <v>6.5111471636378291E-4</v>
      </c>
      <c r="E384" s="52">
        <f t="shared" si="31"/>
        <v>6.0149219818491431E-2</v>
      </c>
      <c r="G384">
        <f t="shared" si="30"/>
        <v>2.3629628571112161E-4</v>
      </c>
      <c r="H384" s="22">
        <f t="shared" si="29"/>
        <v>6.5111471636378291E-4</v>
      </c>
    </row>
    <row r="385" spans="1:8" x14ac:dyDescent="0.25">
      <c r="A385">
        <v>4.1200000000000099</v>
      </c>
      <c r="B385" s="27">
        <f t="shared" si="27"/>
        <v>17.349320000000041</v>
      </c>
      <c r="C385">
        <f t="shared" si="28"/>
        <v>6.213505319756634E-4</v>
      </c>
      <c r="E385" s="52">
        <f t="shared" si="31"/>
        <v>5.808721524735698E-2</v>
      </c>
      <c r="G385">
        <f t="shared" si="30"/>
        <v>2.2503718791074172E-4</v>
      </c>
      <c r="H385" s="22">
        <f t="shared" si="29"/>
        <v>6.213505319756634E-4</v>
      </c>
    </row>
    <row r="386" spans="1:8" x14ac:dyDescent="0.25">
      <c r="A386">
        <v>4.1400000000000103</v>
      </c>
      <c r="B386" s="27">
        <f t="shared" ref="B386:B449" si="32">A386*$J$2+L$2</f>
        <v>17.433540000000043</v>
      </c>
      <c r="C386">
        <f t="shared" ref="C386:C449" si="33">_xlfn.T.DIST(A386,$K$2-2,FALSE)</f>
        <v>5.929359238388682E-4</v>
      </c>
      <c r="E386" s="52">
        <f t="shared" si="31"/>
        <v>5.6082811720401041E-2</v>
      </c>
      <c r="G386">
        <f t="shared" si="30"/>
        <v>2.1431248319337312E-4</v>
      </c>
      <c r="H386" s="22">
        <f t="shared" si="29"/>
        <v>5.929359238388682E-4</v>
      </c>
    </row>
    <row r="387" spans="1:8" x14ac:dyDescent="0.25">
      <c r="A387">
        <v>4.1600000000000099</v>
      </c>
      <c r="B387" s="27">
        <f t="shared" si="32"/>
        <v>17.517760000000042</v>
      </c>
      <c r="C387">
        <f t="shared" si="33"/>
        <v>5.6581087027064302E-4</v>
      </c>
      <c r="E387" s="52">
        <f t="shared" si="31"/>
        <v>5.4135088009680164E-2</v>
      </c>
      <c r="G387">
        <f t="shared" si="30"/>
        <v>2.0409711215473093E-4</v>
      </c>
      <c r="H387" s="22">
        <f t="shared" si="29"/>
        <v>5.6581087027064302E-4</v>
      </c>
    </row>
    <row r="388" spans="1:8" x14ac:dyDescent="0.25">
      <c r="A388">
        <v>4.1800000000000104</v>
      </c>
      <c r="B388" s="27">
        <f t="shared" si="32"/>
        <v>17.601980000000044</v>
      </c>
      <c r="C388">
        <f t="shared" si="33"/>
        <v>5.3991792590937435E-4</v>
      </c>
      <c r="E388" s="52">
        <f t="shared" si="31"/>
        <v>5.2243100179980406E-2</v>
      </c>
      <c r="G388">
        <f t="shared" si="30"/>
        <v>1.9436716376814846E-4</v>
      </c>
      <c r="H388" s="22">
        <f t="shared" si="29"/>
        <v>5.3991792590937435E-4</v>
      </c>
    </row>
    <row r="389" spans="1:8" x14ac:dyDescent="0.25">
      <c r="A389">
        <v>4.2000000000000099</v>
      </c>
      <c r="B389" s="27">
        <f t="shared" si="32"/>
        <v>17.686200000000042</v>
      </c>
      <c r="C389">
        <f t="shared" si="33"/>
        <v>5.1520211777580471E-4</v>
      </c>
      <c r="E389" s="52">
        <f t="shared" si="31"/>
        <v>5.0405884136655976E-2</v>
      </c>
      <c r="G389">
        <f t="shared" si="30"/>
        <v>1.850998247697631E-4</v>
      </c>
      <c r="H389" s="22">
        <f t="shared" si="29"/>
        <v>5.1520211777580471E-4</v>
      </c>
    </row>
    <row r="390" spans="1:8" x14ac:dyDescent="0.25">
      <c r="A390">
        <v>4.2200000000000104</v>
      </c>
      <c r="B390" s="27">
        <f t="shared" si="32"/>
        <v>17.770420000000044</v>
      </c>
      <c r="C390">
        <f t="shared" si="33"/>
        <v>4.9161084507578167E-4</v>
      </c>
      <c r="E390" s="52">
        <f t="shared" si="31"/>
        <v>4.8622458084184639E-2</v>
      </c>
      <c r="G390">
        <f t="shared" si="30"/>
        <v>1.7627333113379024E-4</v>
      </c>
      <c r="H390" s="22">
        <f t="shared" si="29"/>
        <v>4.9161084507578167E-4</v>
      </c>
    </row>
    <row r="391" spans="1:8" x14ac:dyDescent="0.25">
      <c r="A391">
        <v>4.24</v>
      </c>
      <c r="B391" s="27">
        <f t="shared" si="32"/>
        <v>17.854640000000003</v>
      </c>
      <c r="C391">
        <f t="shared" si="33"/>
        <v>4.6909378264031222E-4</v>
      </c>
      <c r="E391" s="52">
        <f t="shared" si="31"/>
        <v>4.6891824894130227E-2</v>
      </c>
      <c r="G391">
        <f t="shared" si="30"/>
        <v>1.6786692156110197E-4</v>
      </c>
      <c r="H391" s="22">
        <f t="shared" si="29"/>
        <v>4.6909378264031222E-4</v>
      </c>
    </row>
    <row r="392" spans="1:8" x14ac:dyDescent="0.25">
      <c r="A392">
        <v>4.25999999999999</v>
      </c>
      <c r="B392" s="27">
        <f t="shared" si="32"/>
        <v>17.938859999999959</v>
      </c>
      <c r="C392">
        <f t="shared" si="33"/>
        <v>4.4760278789924564E-4</v>
      </c>
      <c r="E392" s="52">
        <f t="shared" si="31"/>
        <v>4.5212974381553889E-2</v>
      </c>
      <c r="G392">
        <f t="shared" si="30"/>
        <v>1.5986079290646811E-4</v>
      </c>
      <c r="H392" s="22">
        <f t="shared" si="29"/>
        <v>4.4760278789924564E-4</v>
      </c>
    </row>
    <row r="393" spans="1:8" x14ac:dyDescent="0.25">
      <c r="A393">
        <v>4.2799999999999798</v>
      </c>
      <c r="B393" s="27">
        <f t="shared" si="32"/>
        <v>18.023079999999915</v>
      </c>
      <c r="C393">
        <f t="shared" si="33"/>
        <v>4.2709181128617815E-4</v>
      </c>
      <c r="E393" s="52">
        <f t="shared" si="31"/>
        <v>4.358488548924476E-2</v>
      </c>
      <c r="G393">
        <f t="shared" si="30"/>
        <v>1.5223605747205065E-4</v>
      </c>
      <c r="H393" s="22">
        <f t="shared" si="29"/>
        <v>4.2709181128617815E-4</v>
      </c>
    </row>
    <row r="394" spans="1:8" x14ac:dyDescent="0.25">
      <c r="A394">
        <v>4.2999999999999696</v>
      </c>
      <c r="B394" s="27">
        <f t="shared" si="32"/>
        <v>18.107299999999874</v>
      </c>
      <c r="C394">
        <f t="shared" si="33"/>
        <v>4.0751680997295548E-4</v>
      </c>
      <c r="E394" s="52">
        <f t="shared" si="31"/>
        <v>4.2006528379456336E-2</v>
      </c>
      <c r="G394">
        <f t="shared" si="30"/>
        <v>1.4497470209680758E-4</v>
      </c>
      <c r="H394" s="22">
        <f t="shared" si="29"/>
        <v>4.0751680997295548E-4</v>
      </c>
    </row>
    <row r="395" spans="1:8" x14ac:dyDescent="0.25">
      <c r="A395">
        <v>4.3199999999999603</v>
      </c>
      <c r="B395" s="27">
        <f t="shared" si="32"/>
        <v>18.191519999999834</v>
      </c>
      <c r="C395">
        <f t="shared" si="33"/>
        <v>3.8883566483362411E-4</v>
      </c>
      <c r="E395" s="52">
        <f t="shared" si="31"/>
        <v>4.0476866433134216E-2</v>
      </c>
      <c r="G395">
        <f t="shared" si="30"/>
        <v>1.3805954897363334E-4</v>
      </c>
      <c r="H395" s="22">
        <f t="shared" si="29"/>
        <v>3.8883566483362411E-4</v>
      </c>
    </row>
    <row r="396" spans="1:8" x14ac:dyDescent="0.25">
      <c r="A396">
        <v>4.3399999999999501</v>
      </c>
      <c r="B396" s="27">
        <f t="shared" si="32"/>
        <v>18.275739999999793</v>
      </c>
      <c r="C396">
        <f t="shared" si="33"/>
        <v>3.7100810053897773E-4</v>
      </c>
      <c r="E396" s="52">
        <f t="shared" si="31"/>
        <v>3.8994858156877837E-2</v>
      </c>
      <c r="G396">
        <f t="shared" si="30"/>
        <v>1.3147421812815613E-4</v>
      </c>
      <c r="H396" s="22">
        <f t="shared" si="29"/>
        <v>3.7100810053897773E-4</v>
      </c>
    </row>
    <row r="397" spans="1:8" x14ac:dyDescent="0.25">
      <c r="A397">
        <v>4.3599999999999399</v>
      </c>
      <c r="B397" s="27">
        <f t="shared" si="32"/>
        <v>18.359959999999749</v>
      </c>
      <c r="C397">
        <f t="shared" si="33"/>
        <v>3.5399560868433873E-4</v>
      </c>
      <c r="E397" s="52">
        <f t="shared" si="31"/>
        <v>3.7559458998179272E-2</v>
      </c>
      <c r="G397">
        <f t="shared" si="30"/>
        <v>1.252030914951513E-4</v>
      </c>
      <c r="H397" s="22">
        <f t="shared" si="29"/>
        <v>3.5399560868433873E-4</v>
      </c>
    </row>
    <row r="398" spans="1:8" x14ac:dyDescent="0.25">
      <c r="A398">
        <v>4.3799999999999297</v>
      </c>
      <c r="B398" s="27">
        <f t="shared" si="32"/>
        <v>18.444179999999704</v>
      </c>
      <c r="C398">
        <f t="shared" si="33"/>
        <v>3.3776137385484011E-4</v>
      </c>
      <c r="E398" s="52">
        <f t="shared" si="31"/>
        <v>3.6169623069669997E-2</v>
      </c>
      <c r="G398">
        <f t="shared" si="30"/>
        <v>1.1923127853058363E-4</v>
      </c>
      <c r="H398" s="22">
        <f t="shared" si="29"/>
        <v>3.3776137385484011E-4</v>
      </c>
    </row>
    <row r="399" spans="1:8" x14ac:dyDescent="0.25">
      <c r="A399">
        <v>4.3999999999999204</v>
      </c>
      <c r="B399" s="27">
        <f t="shared" si="32"/>
        <v>18.528399999999667</v>
      </c>
      <c r="C399">
        <f t="shared" si="33"/>
        <v>3.2227020253411837E-4</v>
      </c>
      <c r="E399" s="52">
        <f t="shared" si="31"/>
        <v>3.4824304783376364E-2</v>
      </c>
      <c r="G399">
        <f t="shared" si="30"/>
        <v>1.1354458329928215E-4</v>
      </c>
      <c r="H399" s="22">
        <f t="shared" si="29"/>
        <v>3.2227020253411837E-4</v>
      </c>
    </row>
    <row r="400" spans="1:8" x14ac:dyDescent="0.25">
      <c r="A400">
        <v>4.4199999999999102</v>
      </c>
      <c r="B400" s="27">
        <f t="shared" si="32"/>
        <v>18.612619999999623</v>
      </c>
      <c r="C400">
        <f t="shared" si="33"/>
        <v>3.074884547640911E-4</v>
      </c>
      <c r="E400" s="52">
        <f t="shared" si="31"/>
        <v>3.3522460396149908E-2</v>
      </c>
      <c r="G400">
        <f t="shared" si="30"/>
        <v>1.0812947298020846E-4</v>
      </c>
      <c r="H400" s="22">
        <f t="shared" si="29"/>
        <v>3.074884547640911E-4</v>
      </c>
    </row>
    <row r="401" spans="1:8" x14ac:dyDescent="0.25">
      <c r="A401">
        <v>4.4399999999999</v>
      </c>
      <c r="B401" s="27">
        <f t="shared" si="32"/>
        <v>18.696839999999579</v>
      </c>
      <c r="C401">
        <f t="shared" si="33"/>
        <v>2.9338397846534058E-4</v>
      </c>
      <c r="E401" s="52">
        <f t="shared" si="31"/>
        <v>3.226304946767105E-2</v>
      </c>
      <c r="G401">
        <f t="shared" si="30"/>
        <v>1.0297304773320531E-4</v>
      </c>
      <c r="H401" s="22">
        <f t="shared" si="29"/>
        <v>2.9338397846534058E-4</v>
      </c>
    </row>
    <row r="402" spans="1:8" x14ac:dyDescent="0.25">
      <c r="A402">
        <v>4.4599999999998898</v>
      </c>
      <c r="B402" s="27">
        <f t="shared" si="32"/>
        <v>18.781059999999538</v>
      </c>
      <c r="C402">
        <f t="shared" si="33"/>
        <v>2.7992604632944842E-4</v>
      </c>
      <c r="E402" s="52">
        <f t="shared" si="31"/>
        <v>3.1045036232546327E-2</v>
      </c>
      <c r="G402">
        <f t="shared" si="30"/>
        <v>9.8063011873004085E-5</v>
      </c>
      <c r="H402" s="22">
        <f t="shared" si="29"/>
        <v>2.7992604632944842E-4</v>
      </c>
    </row>
    <row r="403" spans="1:8" x14ac:dyDescent="0.25">
      <c r="A403">
        <v>4.4799999999998796</v>
      </c>
      <c r="B403" s="27">
        <f t="shared" si="32"/>
        <v>18.865279999999494</v>
      </c>
      <c r="C403">
        <f t="shared" si="33"/>
        <v>2.6708529519659495E-4</v>
      </c>
      <c r="E403" s="52">
        <f t="shared" si="31"/>
        <v>2.9867390888217625E-2</v>
      </c>
      <c r="G403">
        <f t="shared" si="30"/>
        <v>9.3387646298102322E-5</v>
      </c>
      <c r="H403" s="22">
        <f t="shared" si="29"/>
        <v>2.6708529519659495E-4</v>
      </c>
    </row>
    <row r="404" spans="1:8" x14ac:dyDescent="0.25">
      <c r="A404">
        <v>4.4999999999998703</v>
      </c>
      <c r="B404" s="27">
        <f t="shared" si="32"/>
        <v>18.949499999999457</v>
      </c>
      <c r="C404">
        <f t="shared" si="33"/>
        <v>2.5483366783366379E-4</v>
      </c>
      <c r="E404" s="52">
        <f t="shared" si="31"/>
        <v>2.8729090800504262E-2</v>
      </c>
      <c r="G404">
        <f t="shared" si="30"/>
        <v>8.8935782123937163E-5</v>
      </c>
      <c r="H404" s="22">
        <f t="shared" si="29"/>
        <v>2.5483366783366379E-4</v>
      </c>
    </row>
    <row r="405" spans="1:8" x14ac:dyDescent="0.25">
      <c r="A405">
        <v>4.5199999999998601</v>
      </c>
      <c r="B405" s="27">
        <f t="shared" si="32"/>
        <v>19.033719999999413</v>
      </c>
      <c r="C405">
        <f t="shared" si="33"/>
        <v>2.4314435703008303E-4</v>
      </c>
      <c r="E405" s="52">
        <f t="shared" si="31"/>
        <v>2.7629121628762382E-2</v>
      </c>
      <c r="G405">
        <f t="shared" si="30"/>
        <v>8.4696775471535392E-5</v>
      </c>
      <c r="H405" s="22">
        <f t="shared" si="29"/>
        <v>2.4314435703008303E-4</v>
      </c>
    </row>
    <row r="406" spans="1:8" x14ac:dyDescent="0.25">
      <c r="A406">
        <v>4.5399999999998499</v>
      </c>
      <c r="B406" s="27">
        <f t="shared" si="32"/>
        <v>19.117939999999368</v>
      </c>
      <c r="C406">
        <f t="shared" si="33"/>
        <v>2.319917519306425E-4</v>
      </c>
      <c r="E406" s="52">
        <f t="shared" si="31"/>
        <v>2.6566478372710742E-2</v>
      </c>
      <c r="G406">
        <f t="shared" si="30"/>
        <v>8.0660483364541511E-5</v>
      </c>
      <c r="H406" s="22">
        <f t="shared" si="29"/>
        <v>2.319917519306425E-4</v>
      </c>
    </row>
    <row r="407" spans="1:8" x14ac:dyDescent="0.25">
      <c r="A407">
        <v>4.5599999999998397</v>
      </c>
      <c r="B407" s="27">
        <f t="shared" si="32"/>
        <v>19.202159999999328</v>
      </c>
      <c r="C407">
        <f t="shared" si="33"/>
        <v>2.2135138652655618E-4</v>
      </c>
      <c r="E407" s="52">
        <f t="shared" si="31"/>
        <v>2.5540166343104718E-2</v>
      </c>
      <c r="G407">
        <f t="shared" si="30"/>
        <v>7.6817240689211082E-5</v>
      </c>
      <c r="H407" s="22">
        <f t="shared" si="29"/>
        <v>2.2135138652655618E-4</v>
      </c>
    </row>
    <row r="408" spans="1:8" x14ac:dyDescent="0.25">
      <c r="A408">
        <v>4.5799999999998304</v>
      </c>
      <c r="B408" s="27">
        <f t="shared" si="32"/>
        <v>19.286379999999287</v>
      </c>
      <c r="C408">
        <f t="shared" si="33"/>
        <v>2.1119989022803796E-4</v>
      </c>
      <c r="E408" s="52">
        <f t="shared" si="31"/>
        <v>2.4549202058490309E-2</v>
      </c>
      <c r="G408">
        <f t="shared" si="30"/>
        <v>7.31578381735718E-5</v>
      </c>
      <c r="H408" s="22">
        <f t="shared" si="29"/>
        <v>2.1119989022803796E-4</v>
      </c>
    </row>
    <row r="409" spans="1:8" x14ac:dyDescent="0.25">
      <c r="A409">
        <v>4.5999999999998202</v>
      </c>
      <c r="B409" s="27">
        <f t="shared" si="32"/>
        <v>19.370599999999243</v>
      </c>
      <c r="C409">
        <f t="shared" si="33"/>
        <v>2.0151494044373157E-4</v>
      </c>
      <c r="E409" s="52">
        <f t="shared" si="31"/>
        <v>2.359261407037181E-2</v>
      </c>
      <c r="G409">
        <f t="shared" si="30"/>
        <v>6.9673501343570278E-5</v>
      </c>
      <c r="H409" s="22">
        <f t="shared" si="29"/>
        <v>2.0151494044373157E-4</v>
      </c>
    </row>
    <row r="410" spans="1:8" x14ac:dyDescent="0.25">
      <c r="A410">
        <v>4.61999999999981</v>
      </c>
      <c r="B410" s="27">
        <f t="shared" si="32"/>
        <v>19.454819999999202</v>
      </c>
      <c r="C410">
        <f t="shared" si="33"/>
        <v>1.9227521709432231E-4</v>
      </c>
      <c r="E410" s="52">
        <f t="shared" si="31"/>
        <v>2.2669443719144412E-2</v>
      </c>
      <c r="G410">
        <f t="shared" si="30"/>
        <v>6.6355870415543472E-5</v>
      </c>
      <c r="H410" s="22">
        <f t="shared" si="29"/>
        <v>1.9227521709432231E-4</v>
      </c>
    </row>
    <row r="411" spans="1:8" x14ac:dyDescent="0.25">
      <c r="A411">
        <v>4.6399999999997998</v>
      </c>
      <c r="B411" s="27">
        <f t="shared" si="32"/>
        <v>19.539039999999158</v>
      </c>
      <c r="C411">
        <f t="shared" si="33"/>
        <v>1.8346035898971161E-4</v>
      </c>
      <c r="E411" s="52">
        <f t="shared" si="31"/>
        <v>2.1778745823221417E-2</v>
      </c>
      <c r="G411">
        <f t="shared" si="30"/>
        <v>6.3196981085884688E-5</v>
      </c>
      <c r="H411" s="22">
        <f t="shared" ref="H411:H429" si="34">C411</f>
        <v>1.8346035898971161E-4</v>
      </c>
    </row>
    <row r="412" spans="1:8" x14ac:dyDescent="0.25">
      <c r="A412">
        <v>4.6599999999997896</v>
      </c>
      <c r="B412" s="27">
        <f t="shared" si="32"/>
        <v>19.623259999999117</v>
      </c>
      <c r="C412">
        <f t="shared" si="33"/>
        <v>1.7505092200112145E-4</v>
      </c>
      <c r="E412" s="52">
        <f t="shared" si="31"/>
        <v>2.0919589303789812E-2</v>
      </c>
      <c r="G412">
        <f t="shared" ref="G412:G429" si="35">_xlfn.T.DIST.RT(A412,$K$2)</f>
        <v>6.0189246180215803E-5</v>
      </c>
      <c r="H412" s="22">
        <f t="shared" si="34"/>
        <v>1.7505092200112145E-4</v>
      </c>
    </row>
    <row r="413" spans="1:8" x14ac:dyDescent="0.25">
      <c r="A413">
        <v>4.6799999999997803</v>
      </c>
      <c r="B413" s="27">
        <f t="shared" si="32"/>
        <v>19.707479999999077</v>
      </c>
      <c r="C413">
        <f t="shared" si="33"/>
        <v>1.6702833896150218E-4</v>
      </c>
      <c r="E413" s="52">
        <f t="shared" si="31"/>
        <v>2.0091057747681846E-2</v>
      </c>
      <c r="G413">
        <f t="shared" si="35"/>
        <v>5.7325438125806526E-5</v>
      </c>
      <c r="H413" s="22">
        <f t="shared" si="34"/>
        <v>1.6702833896150218E-4</v>
      </c>
    </row>
    <row r="414" spans="1:8" x14ac:dyDescent="0.25">
      <c r="A414">
        <v>4.6999999999997701</v>
      </c>
      <c r="B414" s="27">
        <f t="shared" si="32"/>
        <v>19.791699999999032</v>
      </c>
      <c r="C414">
        <f t="shared" si="33"/>
        <v>1.5937488122958591E-4</v>
      </c>
      <c r="E414" s="52">
        <f t="shared" si="31"/>
        <v>1.9292249910829715E-2</v>
      </c>
      <c r="G414">
        <f t="shared" si="35"/>
        <v>5.459867221235694E-5</v>
      </c>
      <c r="H414" s="22">
        <f t="shared" si="34"/>
        <v>1.5937488122958591E-4</v>
      </c>
    </row>
    <row r="415" spans="1:8" x14ac:dyDescent="0.25">
      <c r="A415">
        <v>4.7199999999997599</v>
      </c>
      <c r="B415" s="27">
        <f t="shared" si="32"/>
        <v>19.875919999998992</v>
      </c>
      <c r="C415">
        <f t="shared" si="33"/>
        <v>1.520736218548764E-4</v>
      </c>
      <c r="E415" s="52">
        <f t="shared" si="31"/>
        <v>1.8522280164803128E-2</v>
      </c>
      <c r="G415">
        <f t="shared" si="35"/>
        <v>5.2002390607595877E-5</v>
      </c>
      <c r="H415" s="22">
        <f t="shared" si="34"/>
        <v>1.520736218548764E-4</v>
      </c>
    </row>
    <row r="416" spans="1:8" x14ac:dyDescent="0.25">
      <c r="A416">
        <v>4.7399999999997497</v>
      </c>
      <c r="B416" s="27">
        <f t="shared" si="32"/>
        <v>19.960139999998948</v>
      </c>
      <c r="C416">
        <f t="shared" si="33"/>
        <v>1.4510840028279852E-4</v>
      </c>
      <c r="E416" s="52">
        <f t="shared" si="31"/>
        <v>1.7780278888902237E-2</v>
      </c>
      <c r="G416">
        <f t="shared" si="35"/>
        <v>4.9530347095435417E-5</v>
      </c>
      <c r="H416" s="22">
        <f t="shared" si="34"/>
        <v>1.4510840028279852E-4</v>
      </c>
    </row>
    <row r="417" spans="1:8" x14ac:dyDescent="0.25">
      <c r="A417">
        <v>4.7599999999997404</v>
      </c>
      <c r="B417" s="27">
        <f t="shared" si="32"/>
        <v>20.044359999998907</v>
      </c>
      <c r="C417">
        <f t="shared" si="33"/>
        <v>1.3846378854112334E-4</v>
      </c>
      <c r="E417" s="52">
        <f t="shared" si="31"/>
        <v>1.7065392810289959E-2</v>
      </c>
      <c r="G417">
        <f t="shared" si="35"/>
        <v>4.7176592505688986E-5</v>
      </c>
      <c r="H417" s="22">
        <f t="shared" si="34"/>
        <v>1.3846378854112334E-4</v>
      </c>
    </row>
    <row r="418" spans="1:8" x14ac:dyDescent="0.25">
      <c r="A418">
        <v>4.7799999999997302</v>
      </c>
      <c r="B418" s="27">
        <f t="shared" si="32"/>
        <v>20.128579999998866</v>
      </c>
      <c r="C418">
        <f t="shared" si="33"/>
        <v>1.3212505885065558E-4</v>
      </c>
      <c r="E418" s="52">
        <f t="shared" si="31"/>
        <v>1.6376785294604422E-2</v>
      </c>
      <c r="G418">
        <f t="shared" si="35"/>
        <v>4.4935460805557201E-5</v>
      </c>
      <c r="H418" s="22">
        <f t="shared" si="34"/>
        <v>1.3212505885065558E-4</v>
      </c>
    </row>
    <row r="419" spans="1:8" x14ac:dyDescent="0.25">
      <c r="A419">
        <v>4.7999999999997103</v>
      </c>
      <c r="B419" s="27">
        <f t="shared" si="32"/>
        <v>20.212799999998783</v>
      </c>
      <c r="C419">
        <f t="shared" si="33"/>
        <v>1.2607815260500625E-4</v>
      </c>
      <c r="E419" s="52">
        <f t="shared" si="31"/>
        <v>1.5713636589480127E-2</v>
      </c>
      <c r="G419">
        <f t="shared" si="35"/>
        <v>4.2801555824274138E-5</v>
      </c>
      <c r="H419" s="22">
        <f t="shared" si="34"/>
        <v>1.2607815260500625E-4</v>
      </c>
    </row>
    <row r="420" spans="1:8" x14ac:dyDescent="0.25">
      <c r="A420">
        <v>4.8199999999997001</v>
      </c>
      <c r="B420" s="27">
        <f t="shared" si="32"/>
        <v>20.297019999998739</v>
      </c>
      <c r="C420">
        <f t="shared" si="33"/>
        <v>1.2030965066606156E-4</v>
      </c>
      <c r="E420" s="52">
        <f t="shared" si="31"/>
        <v>1.5075144023375718E-2</v>
      </c>
      <c r="G420">
        <f t="shared" si="35"/>
        <v>4.0769738583427106E-5</v>
      </c>
      <c r="H420" s="22">
        <f t="shared" si="34"/>
        <v>1.2030965066606156E-4</v>
      </c>
    </row>
    <row r="421" spans="1:8" x14ac:dyDescent="0.25">
      <c r="A421">
        <v>4.8399999999996899</v>
      </c>
      <c r="B421" s="27">
        <f t="shared" si="32"/>
        <v>20.381239999998694</v>
      </c>
      <c r="C421">
        <f t="shared" si="33"/>
        <v>1.1480674492358275E-4</v>
      </c>
      <c r="E421" s="52">
        <f t="shared" si="31"/>
        <v>1.4460522162058259E-2</v>
      </c>
      <c r="G421">
        <f t="shared" si="35"/>
        <v>3.8835115206586543E-5</v>
      </c>
      <c r="H421" s="22">
        <f t="shared" si="34"/>
        <v>1.1480674492358275E-4</v>
      </c>
    </row>
    <row r="422" spans="1:8" x14ac:dyDescent="0.25">
      <c r="A422">
        <v>4.8599999999996797</v>
      </c>
      <c r="B422" s="27">
        <f t="shared" si="32"/>
        <v>20.465459999998654</v>
      </c>
      <c r="C422">
        <f t="shared" si="33"/>
        <v>1.0955721106899969E-4</v>
      </c>
      <c r="E422" s="52">
        <f t="shared" si="31"/>
        <v>1.3869002925065814E-2</v>
      </c>
      <c r="G422">
        <f t="shared" si="35"/>
        <v>3.6993025382901899E-5</v>
      </c>
      <c r="H422" s="22">
        <f t="shared" si="34"/>
        <v>1.0955721106899969E-4</v>
      </c>
    </row>
    <row r="423" spans="1:8" x14ac:dyDescent="0.25">
      <c r="A423">
        <v>4.8799999999996704</v>
      </c>
      <c r="B423" s="27">
        <f t="shared" si="32"/>
        <v>20.549679999998613</v>
      </c>
      <c r="C423">
        <f t="shared" si="33"/>
        <v>1.0454938253526305E-4</v>
      </c>
      <c r="E423" s="52">
        <f t="shared" si="31"/>
        <v>1.329983566440503E-2</v>
      </c>
      <c r="G423">
        <f t="shared" si="35"/>
        <v>3.5239031360384856E-5</v>
      </c>
      <c r="H423" s="22">
        <f t="shared" si="34"/>
        <v>1.0454938253526305E-4</v>
      </c>
    </row>
    <row r="424" spans="1:8" x14ac:dyDescent="0.25">
      <c r="A424">
        <v>4.8999999999996602</v>
      </c>
      <c r="B424" s="27">
        <f t="shared" si="32"/>
        <v>20.633899999998569</v>
      </c>
      <c r="C424">
        <f t="shared" si="33"/>
        <v>9.9772125556210183E-5</v>
      </c>
      <c r="E424" s="52">
        <f t="shared" si="31"/>
        <v>1.2752287207710763E-2</v>
      </c>
      <c r="G424">
        <f t="shared" si="35"/>
        <v>3.3568907445563612E-5</v>
      </c>
      <c r="H424" s="22">
        <f t="shared" si="34"/>
        <v>9.9772125556210183E-5</v>
      </c>
    </row>
    <row r="425" spans="1:8" x14ac:dyDescent="0.25">
      <c r="A425">
        <v>4.91999999999965</v>
      </c>
      <c r="B425" s="27">
        <f t="shared" si="32"/>
        <v>20.718119999998528</v>
      </c>
      <c r="C425">
        <f t="shared" si="33"/>
        <v>9.5214815300536434E-5</v>
      </c>
      <c r="E425" s="52">
        <f t="shared" si="31"/>
        <v>1.2225641868022297E-2</v>
      </c>
      <c r="G425">
        <f t="shared" si="35"/>
        <v>3.1978629987152456E-5</v>
      </c>
      <c r="H425" s="22">
        <f t="shared" si="34"/>
        <v>9.5214815300536434E-5</v>
      </c>
    </row>
    <row r="426" spans="1:8" x14ac:dyDescent="0.25">
      <c r="A426">
        <v>4.9399999999996398</v>
      </c>
      <c r="B426" s="27">
        <f t="shared" si="32"/>
        <v>20.802339999998484</v>
      </c>
      <c r="C426">
        <f t="shared" si="33"/>
        <v>9.0867313037044903E-5</v>
      </c>
      <c r="E426" s="52">
        <f t="shared" si="31"/>
        <v>1.1719201422289188E-2</v>
      </c>
      <c r="G426">
        <f t="shared" si="35"/>
        <v>3.0464367822303575E-5</v>
      </c>
      <c r="H426" s="22">
        <f t="shared" si="34"/>
        <v>9.0867313037044903E-5</v>
      </c>
    </row>
    <row r="427" spans="1:8" x14ac:dyDescent="0.25">
      <c r="A427">
        <v>4.9599999999996296</v>
      </c>
      <c r="B427" s="27">
        <f t="shared" si="32"/>
        <v>20.886559999998443</v>
      </c>
      <c r="C427">
        <f t="shared" si="33"/>
        <v>8.6719944289374837E-5</v>
      </c>
      <c r="E427" s="52">
        <f t="shared" si="31"/>
        <v>1.1232285060642855E-2</v>
      </c>
      <c r="G427">
        <f t="shared" si="35"/>
        <v>2.9022473164889097E-5</v>
      </c>
      <c r="H427" s="22">
        <f t="shared" si="34"/>
        <v>8.6719944289374837E-5</v>
      </c>
    </row>
    <row r="428" spans="1:8" x14ac:dyDescent="0.25">
      <c r="A428">
        <v>4.9799999999996203</v>
      </c>
      <c r="B428" s="27">
        <f t="shared" si="32"/>
        <v>20.970779999998403</v>
      </c>
      <c r="C428">
        <f t="shared" si="33"/>
        <v>8.2763477939921777E-5</v>
      </c>
      <c r="E428" s="52">
        <f t="shared" si="31"/>
        <v>1.0764229308427875E-2</v>
      </c>
      <c r="G428">
        <f t="shared" si="35"/>
        <v>2.7649472916117812E-5</v>
      </c>
      <c r="H428" s="22">
        <f t="shared" si="34"/>
        <v>8.2763477939921777E-5</v>
      </c>
    </row>
    <row r="429" spans="1:8" x14ac:dyDescent="0.25">
      <c r="A429">
        <v>4.9999999999996101</v>
      </c>
      <c r="B429" s="27">
        <f t="shared" si="32"/>
        <v>21.054999999998358</v>
      </c>
      <c r="C429">
        <f t="shared" si="33"/>
        <v>7.8989106244107139E-5</v>
      </c>
      <c r="E429" s="52">
        <f t="shared" ref="E429:E492" si="36">_xlfn.T.DIST(A323,$K$2-2,FALSE)</f>
        <v>1.0314387922906431E-2</v>
      </c>
      <c r="G429">
        <f t="shared" si="35"/>
        <v>2.6342060378615925E-5</v>
      </c>
      <c r="H429" s="22">
        <f t="shared" si="34"/>
        <v>7.8989106244107139E-5</v>
      </c>
    </row>
    <row r="430" spans="1:8" x14ac:dyDescent="0.25">
      <c r="A430">
        <v>5.0199999999995999</v>
      </c>
      <c r="B430" s="27">
        <f t="shared" si="32"/>
        <v>21.139219999998318</v>
      </c>
      <c r="C430">
        <f t="shared" si="33"/>
        <v>7.5388425717580983E-5</v>
      </c>
      <c r="E430" s="52">
        <f t="shared" si="36"/>
        <v>9.8821317664985111E-3</v>
      </c>
    </row>
    <row r="431" spans="1:8" x14ac:dyDescent="0.25">
      <c r="A431">
        <v>5.0399999999995897</v>
      </c>
      <c r="B431" s="27">
        <f t="shared" si="32"/>
        <v>21.223439999998273</v>
      </c>
      <c r="C431">
        <f t="shared" si="33"/>
        <v>7.1953418860321895E-5</v>
      </c>
      <c r="E431" s="52">
        <f t="shared" si="36"/>
        <v>9.4668486583395148E-3</v>
      </c>
    </row>
    <row r="432" spans="1:8" x14ac:dyDescent="0.25">
      <c r="A432">
        <v>5.0599999999995804</v>
      </c>
      <c r="B432" s="27">
        <f t="shared" si="32"/>
        <v>21.307659999998233</v>
      </c>
      <c r="C432">
        <f t="shared" si="33"/>
        <v>6.8676436682931614E-5</v>
      </c>
      <c r="E432" s="52">
        <f t="shared" si="36"/>
        <v>9.067943205887068E-3</v>
      </c>
    </row>
    <row r="433" spans="1:5" x14ac:dyDescent="0.25">
      <c r="A433">
        <v>5.0799999999995702</v>
      </c>
      <c r="B433" s="27">
        <f t="shared" si="32"/>
        <v>21.391879999998192</v>
      </c>
      <c r="C433">
        <f t="shared" si="33"/>
        <v>6.5550182001726455E-5</v>
      </c>
      <c r="E433" s="52">
        <f t="shared" si="36"/>
        <v>8.6848366182271011E-3</v>
      </c>
    </row>
    <row r="434" spans="1:5" x14ac:dyDescent="0.25">
      <c r="A434">
        <v>5.09999999999956</v>
      </c>
      <c r="B434" s="27">
        <f t="shared" si="32"/>
        <v>21.476099999998148</v>
      </c>
      <c r="C434">
        <f t="shared" si="33"/>
        <v>6.2567693470485313E-5</v>
      </c>
      <c r="E434" s="52">
        <f t="shared" si="36"/>
        <v>8.3169665026741144E-3</v>
      </c>
    </row>
    <row r="435" spans="1:5" x14ac:dyDescent="0.25">
      <c r="A435">
        <v>5.1199999999995498</v>
      </c>
      <c r="B435" s="27">
        <f t="shared" si="32"/>
        <v>21.560319999998107</v>
      </c>
      <c r="C435">
        <f t="shared" si="33"/>
        <v>5.9722330317940767E-5</v>
      </c>
      <c r="E435" s="52">
        <f t="shared" si="36"/>
        <v>7.9637866461804915E-3</v>
      </c>
    </row>
    <row r="436" spans="1:5" x14ac:dyDescent="0.25">
      <c r="A436">
        <v>5.1399999999995396</v>
      </c>
      <c r="B436" s="27">
        <f t="shared" si="32"/>
        <v>21.644539999998063</v>
      </c>
      <c r="C436">
        <f t="shared" si="33"/>
        <v>5.7007757761281651E-5</v>
      </c>
      <c r="E436" s="52">
        <f t="shared" si="36"/>
        <v>7.6247667830169862E-3</v>
      </c>
    </row>
    <row r="437" spans="1:5" x14ac:dyDescent="0.25">
      <c r="A437">
        <v>5.1599999999995303</v>
      </c>
      <c r="B437" s="27">
        <f t="shared" si="32"/>
        <v>21.728759999998022</v>
      </c>
      <c r="C437">
        <f t="shared" si="33"/>
        <v>5.4417933067082485E-5</v>
      </c>
      <c r="E437" s="52">
        <f t="shared" si="36"/>
        <v>7.2993923501090043E-3</v>
      </c>
    </row>
    <row r="438" spans="1:5" x14ac:dyDescent="0.25">
      <c r="A438">
        <v>5.1799999999995201</v>
      </c>
      <c r="B438" s="27">
        <f t="shared" si="32"/>
        <v>21.812979999997982</v>
      </c>
      <c r="C438">
        <f t="shared" si="33"/>
        <v>5.1947092232186944E-5</v>
      </c>
      <c r="E438" s="52">
        <f t="shared" si="36"/>
        <v>6.9871642313534509E-3</v>
      </c>
    </row>
    <row r="439" spans="1:5" x14ac:dyDescent="0.25">
      <c r="A439">
        <v>5.1999999999995099</v>
      </c>
      <c r="B439" s="27">
        <f t="shared" si="32"/>
        <v>21.897199999997937</v>
      </c>
      <c r="C439">
        <f t="shared" si="33"/>
        <v>4.9589737258146388E-5</v>
      </c>
      <c r="E439" s="52">
        <f t="shared" si="36"/>
        <v>6.687598492174365E-3</v>
      </c>
    </row>
    <row r="440" spans="1:5" x14ac:dyDescent="0.25">
      <c r="A440">
        <v>5.2199999999994997</v>
      </c>
      <c r="B440" s="27">
        <f t="shared" si="32"/>
        <v>21.981419999997893</v>
      </c>
      <c r="C440">
        <f t="shared" si="33"/>
        <v>4.7340623993854252E-5</v>
      </c>
      <c r="E440" s="52">
        <f t="shared" si="36"/>
        <v>6.4002261055123126E-3</v>
      </c>
    </row>
    <row r="441" spans="1:5" x14ac:dyDescent="0.25">
      <c r="A441">
        <v>5.2399999999994904</v>
      </c>
      <c r="B441" s="27">
        <f t="shared" si="32"/>
        <v>22.065639999997856</v>
      </c>
      <c r="C441">
        <f t="shared" si="33"/>
        <v>4.5194750522017704E-5</v>
      </c>
      <c r="E441" s="52">
        <f t="shared" si="36"/>
        <v>6.1245926703798947E-3</v>
      </c>
    </row>
    <row r="442" spans="1:5" x14ac:dyDescent="0.25">
      <c r="A442">
        <v>5.2599999999994802</v>
      </c>
      <c r="B442" s="27">
        <f t="shared" si="32"/>
        <v>22.149859999997812</v>
      </c>
      <c r="C442">
        <f t="shared" si="33"/>
        <v>4.3147346066083293E-5</v>
      </c>
      <c r="E442" s="52">
        <f t="shared" si="36"/>
        <v>5.8602581240545281E-3</v>
      </c>
    </row>
    <row r="443" spans="1:5" x14ac:dyDescent="0.25">
      <c r="A443">
        <v>5.27999999999947</v>
      </c>
      <c r="B443" s="27">
        <f t="shared" si="32"/>
        <v>22.234079999997771</v>
      </c>
      <c r="C443">
        <f t="shared" si="33"/>
        <v>4.119386039516423E-5</v>
      </c>
      <c r="E443" s="52">
        <f t="shared" si="36"/>
        <v>5.6067964489199557E-3</v>
      </c>
    </row>
    <row r="444" spans="1:5" x14ac:dyDescent="0.25">
      <c r="A444">
        <v>5.2999999999994598</v>
      </c>
      <c r="B444" s="27">
        <f t="shared" si="32"/>
        <v>22.318299999997727</v>
      </c>
      <c r="C444">
        <f t="shared" si="33"/>
        <v>3.9329953705424145E-5</v>
      </c>
      <c r="E444" s="52">
        <f t="shared" si="36"/>
        <v>5.3637953749094813E-3</v>
      </c>
    </row>
    <row r="445" spans="1:5" x14ac:dyDescent="0.25">
      <c r="A445">
        <v>5.3199999999994496</v>
      </c>
      <c r="B445" s="27">
        <f t="shared" si="32"/>
        <v>22.402519999997683</v>
      </c>
      <c r="C445">
        <f t="shared" si="33"/>
        <v>3.7551486957244961E-5</v>
      </c>
      <c r="E445" s="52">
        <f t="shared" si="36"/>
        <v>5.1308560784475059E-3</v>
      </c>
    </row>
    <row r="446" spans="1:5" x14ac:dyDescent="0.25">
      <c r="A446">
        <v>5.3399999999994403</v>
      </c>
      <c r="B446" s="27">
        <f t="shared" si="32"/>
        <v>22.486739999997646</v>
      </c>
      <c r="C446">
        <f t="shared" si="33"/>
        <v>3.5854512648345072E-5</v>
      </c>
      <c r="E446" s="52">
        <f t="shared" si="36"/>
        <v>4.9075928787305689E-3</v>
      </c>
    </row>
    <row r="447" spans="1:5" x14ac:dyDescent="0.25">
      <c r="A447">
        <v>5.3599999999994301</v>
      </c>
      <c r="B447" s="27">
        <f t="shared" si="32"/>
        <v>22.570959999997601</v>
      </c>
      <c r="C447">
        <f t="shared" si="33"/>
        <v>3.4235266003826422E-5</v>
      </c>
      <c r="E447" s="52">
        <f t="shared" si="36"/>
        <v>4.6936329321359506E-3</v>
      </c>
    </row>
    <row r="448" spans="1:5" x14ac:dyDescent="0.25">
      <c r="A448">
        <v>5.3799999999994199</v>
      </c>
      <c r="B448" s="27">
        <f t="shared" si="32"/>
        <v>22.655179999997557</v>
      </c>
      <c r="C448">
        <f t="shared" si="33"/>
        <v>3.2690156564910342E-5</v>
      </c>
      <c r="E448" s="52">
        <f t="shared" si="36"/>
        <v>4.4886159254941887E-3</v>
      </c>
    </row>
    <row r="449" spans="1:5" x14ac:dyDescent="0.25">
      <c r="A449">
        <v>5.3999999999994097</v>
      </c>
      <c r="B449" s="27">
        <f t="shared" si="32"/>
        <v>22.739399999997516</v>
      </c>
      <c r="C449">
        <f t="shared" si="33"/>
        <v>3.1215760158876422E-5</v>
      </c>
      <c r="E449" s="52">
        <f t="shared" si="36"/>
        <v>4.2921937689121472E-3</v>
      </c>
    </row>
    <row r="450" spans="1:5" x14ac:dyDescent="0.25">
      <c r="A450">
        <v>5.4199999999994004</v>
      </c>
      <c r="B450" s="27">
        <f t="shared" ref="B450:B513" si="37">A450*$J$2+L$2</f>
        <v>22.823619999997476</v>
      </c>
      <c r="C450">
        <f t="shared" ref="C450:C479" si="38">_xlfn.T.DIST(A450,$K$2-2,FALSE)</f>
        <v>2.9808811233440303E-5</v>
      </c>
      <c r="E450" s="52">
        <f t="shared" si="36"/>
        <v>4.1040302887849957E-3</v>
      </c>
    </row>
    <row r="451" spans="1:5" x14ac:dyDescent="0.25">
      <c r="A451">
        <v>5.4399999999993804</v>
      </c>
      <c r="B451" s="27">
        <f t="shared" si="37"/>
        <v>22.907839999997393</v>
      </c>
      <c r="C451">
        <f t="shared" si="38"/>
        <v>2.846619553950832E-5</v>
      </c>
      <c r="E451" s="52">
        <f t="shared" si="36"/>
        <v>3.9238009215896439E-3</v>
      </c>
    </row>
    <row r="452" spans="1:5" x14ac:dyDescent="0.25">
      <c r="A452">
        <v>5.45999999999938</v>
      </c>
      <c r="B452" s="27">
        <f t="shared" si="37"/>
        <v>22.992059999997391</v>
      </c>
      <c r="C452">
        <f t="shared" si="38"/>
        <v>2.7184943146911761E-5</v>
      </c>
      <c r="E452" s="52">
        <f t="shared" si="36"/>
        <v>3.751192409007341E-3</v>
      </c>
    </row>
    <row r="453" spans="1:5" x14ac:dyDescent="0.25">
      <c r="A453">
        <v>5.4799999999993698</v>
      </c>
      <c r="B453" s="27">
        <f t="shared" si="37"/>
        <v>23.076279999997347</v>
      </c>
      <c r="C453">
        <f t="shared" si="38"/>
        <v>2.5962221778388287E-5</v>
      </c>
      <c r="E453" s="52">
        <f t="shared" si="36"/>
        <v>3.5859024948810994E-3</v>
      </c>
    </row>
    <row r="454" spans="1:5" x14ac:dyDescent="0.25">
      <c r="A454">
        <v>5.4999999999993596</v>
      </c>
      <c r="B454" s="27">
        <f t="shared" si="37"/>
        <v>23.160499999997306</v>
      </c>
      <c r="C454">
        <f t="shared" si="38"/>
        <v>2.4795330447664046E-5</v>
      </c>
      <c r="E454" s="52">
        <f t="shared" si="36"/>
        <v>3.427639624472293E-3</v>
      </c>
    </row>
    <row r="455" spans="1:5" x14ac:dyDescent="0.25">
      <c r="A455">
        <v>5.5199999999993397</v>
      </c>
      <c r="B455" s="27">
        <f t="shared" si="37"/>
        <v>23.244719999997223</v>
      </c>
      <c r="C455">
        <f t="shared" si="38"/>
        <v>2.3681693388132314E-5</v>
      </c>
      <c r="E455" s="52">
        <f t="shared" si="36"/>
        <v>3.2761226464424731E-3</v>
      </c>
    </row>
    <row r="456" spans="1:5" x14ac:dyDescent="0.25">
      <c r="A456">
        <v>5.5399999999993303</v>
      </c>
      <c r="B456" s="27">
        <f t="shared" si="37"/>
        <v>23.328939999997182</v>
      </c>
      <c r="C456">
        <f t="shared" si="38"/>
        <v>2.2618854259160625E-5</v>
      </c>
      <c r="E456" s="52">
        <f t="shared" si="36"/>
        <v>3.1310805179486879E-3</v>
      </c>
    </row>
    <row r="457" spans="1:5" x14ac:dyDescent="0.25">
      <c r="A457">
        <v>5.5599999999993202</v>
      </c>
      <c r="B457" s="27">
        <f t="shared" si="37"/>
        <v>23.413159999997138</v>
      </c>
      <c r="C457">
        <f t="shared" si="38"/>
        <v>2.1604470617638286E-5</v>
      </c>
      <c r="E457" s="52">
        <f t="shared" si="36"/>
        <v>2.9922520132058192E-3</v>
      </c>
    </row>
    <row r="458" spans="1:5" x14ac:dyDescent="0.25">
      <c r="A458">
        <v>5.57999999999931</v>
      </c>
      <c r="B458" s="27">
        <f t="shared" si="37"/>
        <v>23.497379999997097</v>
      </c>
      <c r="C458">
        <f t="shared" si="38"/>
        <v>2.063630864288379E-5</v>
      </c>
      <c r="E458" s="52">
        <f t="shared" si="36"/>
        <v>2.8593854358352029E-3</v>
      </c>
    </row>
    <row r="459" spans="1:5" x14ac:dyDescent="0.25">
      <c r="A459">
        <v>5.5999999999992998</v>
      </c>
      <c r="B459" s="27">
        <f t="shared" si="37"/>
        <v>23.581599999997053</v>
      </c>
      <c r="C459">
        <f t="shared" si="38"/>
        <v>1.9712238103560486E-5</v>
      </c>
      <c r="E459" s="52">
        <f t="shared" si="36"/>
        <v>2.7322383352873895E-3</v>
      </c>
    </row>
    <row r="460" spans="1:5" x14ac:dyDescent="0.25">
      <c r="A460">
        <v>5.6199999999992896</v>
      </c>
      <c r="B460" s="27">
        <f t="shared" si="37"/>
        <v>23.665819999997009</v>
      </c>
      <c r="C460">
        <f t="shared" si="38"/>
        <v>1.8830227555725681E-5</v>
      </c>
      <c r="E460" s="52">
        <f t="shared" si="36"/>
        <v>2.6105772275962871E-3</v>
      </c>
    </row>
    <row r="461" spans="1:5" x14ac:dyDescent="0.25">
      <c r="A461">
        <v>5.6399999999992803</v>
      </c>
      <c r="B461" s="27">
        <f t="shared" si="37"/>
        <v>23.750039999996972</v>
      </c>
      <c r="C461">
        <f t="shared" si="38"/>
        <v>1.7988339761613349E-5</v>
      </c>
      <c r="E461" s="52">
        <f t="shared" si="36"/>
        <v>2.4941773206933323E-3</v>
      </c>
    </row>
    <row r="462" spans="1:5" x14ac:dyDescent="0.25">
      <c r="A462">
        <v>5.6599999999992701</v>
      </c>
      <c r="B462" s="27">
        <f t="shared" si="37"/>
        <v>23.834259999996927</v>
      </c>
      <c r="C462">
        <f t="shared" si="38"/>
        <v>1.7184727319199652E-5</v>
      </c>
      <c r="E462" s="52">
        <f t="shared" si="36"/>
        <v>2.3828222444834363E-3</v>
      </c>
    </row>
    <row r="463" spans="1:5" x14ac:dyDescent="0.25">
      <c r="A463">
        <v>5.6799999999992599</v>
      </c>
      <c r="B463" s="27">
        <f t="shared" si="37"/>
        <v>23.918479999996887</v>
      </c>
      <c r="C463">
        <f t="shared" si="38"/>
        <v>1.6417628493033047E-5</v>
      </c>
      <c r="E463" s="52">
        <f t="shared" si="36"/>
        <v>2.2763037858587807E-3</v>
      </c>
    </row>
    <row r="464" spans="1:5" x14ac:dyDescent="0.25">
      <c r="A464">
        <v>5.6999999999992497</v>
      </c>
      <c r="B464" s="27">
        <f t="shared" si="37"/>
        <v>24.002699999996842</v>
      </c>
      <c r="C464">
        <f t="shared" si="38"/>
        <v>1.5685363237226674E-5</v>
      </c>
      <c r="E464" s="52">
        <f t="shared" si="36"/>
        <v>2.1744216288024226E-3</v>
      </c>
    </row>
    <row r="465" spans="1:5" x14ac:dyDescent="0.25">
      <c r="A465">
        <v>5.7199999999992404</v>
      </c>
      <c r="B465" s="27">
        <f t="shared" si="37"/>
        <v>24.086919999996802</v>
      </c>
      <c r="C465">
        <f t="shared" si="38"/>
        <v>1.4986329401906879E-5</v>
      </c>
      <c r="E465" s="52">
        <f t="shared" si="36"/>
        <v>2.0769830997114636E-3</v>
      </c>
    </row>
    <row r="466" spans="1:5" x14ac:dyDescent="0.25">
      <c r="A466">
        <v>5.7399999999992302</v>
      </c>
      <c r="B466" s="27">
        <f t="shared" si="37"/>
        <v>24.171139999996761</v>
      </c>
      <c r="C466">
        <f t="shared" si="38"/>
        <v>1.431899911479586E-5</v>
      </c>
      <c r="E466" s="52">
        <f t="shared" si="36"/>
        <v>1.9838029180478563E-3</v>
      </c>
    </row>
    <row r="467" spans="1:5" x14ac:dyDescent="0.25">
      <c r="A467">
        <v>5.75999999999922</v>
      </c>
      <c r="B467" s="27">
        <f t="shared" si="37"/>
        <v>24.255359999996717</v>
      </c>
      <c r="C467">
        <f t="shared" si="38"/>
        <v>1.3681915329968515E-5</v>
      </c>
      <c r="E467" s="52">
        <f t="shared" si="36"/>
        <v>1.8947029524055939E-3</v>
      </c>
    </row>
    <row r="468" spans="1:5" x14ac:dyDescent="0.25">
      <c r="A468">
        <v>5.7799999999992098</v>
      </c>
      <c r="B468" s="27">
        <f t="shared" si="37"/>
        <v>24.339579999996673</v>
      </c>
      <c r="C468">
        <f t="shared" si="38"/>
        <v>1.3073688536178812E-5</v>
      </c>
      <c r="E468" s="52">
        <f t="shared" si="36"/>
        <v>1.8095119820641051E-3</v>
      </c>
    </row>
    <row r="469" spans="1:5" x14ac:dyDescent="0.25">
      <c r="A469">
        <v>5.7999999999991996</v>
      </c>
      <c r="B469" s="27">
        <f t="shared" si="37"/>
        <v>24.423799999996632</v>
      </c>
      <c r="C469">
        <f t="shared" si="38"/>
        <v>1.2492993617482675E-5</v>
      </c>
      <c r="E469" s="52">
        <f t="shared" si="36"/>
        <v>1.7280654640807085E-3</v>
      </c>
    </row>
    <row r="470" spans="1:5" x14ac:dyDescent="0.25">
      <c r="A470">
        <v>5.8199999999991903</v>
      </c>
      <c r="B470" s="27">
        <f t="shared" si="37"/>
        <v>24.508019999996591</v>
      </c>
      <c r="C470">
        <f t="shared" si="38"/>
        <v>1.1938566859209544E-5</v>
      </c>
      <c r="E470" s="52">
        <f t="shared" si="36"/>
        <v>1.6502053059587458E-3</v>
      </c>
    </row>
    <row r="471" spans="1:5" x14ac:dyDescent="0.25">
      <c r="A471">
        <v>5.8399999999991801</v>
      </c>
      <c r="B471" s="27">
        <f t="shared" si="37"/>
        <v>24.592239999996551</v>
      </c>
      <c r="C471">
        <f t="shared" si="38"/>
        <v>1.1409203092641356E-5</v>
      </c>
      <c r="E471" s="52">
        <f t="shared" si="36"/>
        <v>1.5757796439132142E-3</v>
      </c>
    </row>
    <row r="472" spans="1:5" x14ac:dyDescent="0.25">
      <c r="A472">
        <v>5.8599999999991699</v>
      </c>
      <c r="B472" s="27">
        <f t="shared" si="37"/>
        <v>24.676459999996506</v>
      </c>
      <c r="C472">
        <f t="shared" si="38"/>
        <v>1.0903752972053466E-5</v>
      </c>
      <c r="E472" s="52">
        <f t="shared" si="36"/>
        <v>1.5046426267417816E-3</v>
      </c>
    </row>
    <row r="473" spans="1:5" x14ac:dyDescent="0.25">
      <c r="A473">
        <v>5.8799999999991597</v>
      </c>
      <c r="B473" s="27">
        <f t="shared" si="37"/>
        <v>24.760679999996462</v>
      </c>
      <c r="C473">
        <f t="shared" si="38"/>
        <v>1.0421120378056067E-5</v>
      </c>
      <c r="E473" s="52">
        <f t="shared" si="36"/>
        <v>1.4366542052965251E-3</v>
      </c>
    </row>
    <row r="474" spans="1:5" x14ac:dyDescent="0.25">
      <c r="A474">
        <v>5.8999999999991504</v>
      </c>
      <c r="B474" s="27">
        <f t="shared" si="37"/>
        <v>24.844899999996425</v>
      </c>
      <c r="C474">
        <f t="shared" si="38"/>
        <v>9.9602599414433409E-6</v>
      </c>
      <c r="E474" s="52">
        <f t="shared" si="36"/>
        <v>1.3716799275397601E-3</v>
      </c>
    </row>
    <row r="475" spans="1:5" x14ac:dyDescent="0.25">
      <c r="A475">
        <v>5.9199999999991402</v>
      </c>
      <c r="B475" s="27">
        <f t="shared" si="37"/>
        <v>24.929119999996381</v>
      </c>
      <c r="C475">
        <f t="shared" si="38"/>
        <v>9.5201746820193922E-6</v>
      </c>
      <c r="E475" s="52">
        <f t="shared" si="36"/>
        <v>1.3095907391567465E-3</v>
      </c>
    </row>
    <row r="476" spans="1:5" x14ac:dyDescent="0.25">
      <c r="A476">
        <v>5.93999999999913</v>
      </c>
      <c r="B476" s="27">
        <f t="shared" si="37"/>
        <v>25.013339999996337</v>
      </c>
      <c r="C476">
        <f t="shared" si="38"/>
        <v>9.0999137571154952E-6</v>
      </c>
      <c r="E476" s="52">
        <f t="shared" si="36"/>
        <v>1.2502627896880713E-3</v>
      </c>
    </row>
    <row r="477" spans="1:5" x14ac:dyDescent="0.25">
      <c r="A477">
        <v>5.9599999999991198</v>
      </c>
      <c r="B477" s="27">
        <f t="shared" si="37"/>
        <v>25.097559999996296</v>
      </c>
      <c r="C477">
        <f t="shared" si="38"/>
        <v>8.6985703147536905E-6</v>
      </c>
      <c r="E477" s="52">
        <f t="shared" si="36"/>
        <v>1.1935772441355075E-3</v>
      </c>
    </row>
    <row r="478" spans="1:5" x14ac:dyDescent="0.25">
      <c r="A478">
        <v>5.9799999999991096</v>
      </c>
      <c r="B478" s="27">
        <f t="shared" si="37"/>
        <v>25.181779999996252</v>
      </c>
      <c r="C478">
        <f t="shared" si="38"/>
        <v>8.3152794466361268E-6</v>
      </c>
      <c r="E478" s="52">
        <f t="shared" si="36"/>
        <v>1.1394200999870505E-3</v>
      </c>
    </row>
    <row r="479" spans="1:5" x14ac:dyDescent="0.25">
      <c r="A479">
        <v>5.9999999999991003</v>
      </c>
      <c r="B479" s="27">
        <f t="shared" si="37"/>
        <v>25.265999999996215</v>
      </c>
      <c r="C479">
        <f t="shared" si="38"/>
        <v>7.9492162363588795E-6</v>
      </c>
      <c r="E479" s="52">
        <f t="shared" si="36"/>
        <v>1.08768200959933E-3</v>
      </c>
    </row>
    <row r="480" spans="1:5" x14ac:dyDescent="0.25">
      <c r="A480">
        <v>6.0199999999990901</v>
      </c>
      <c r="B480" s="27">
        <f t="shared" si="37"/>
        <v>25.35021999999617</v>
      </c>
      <c r="E480" s="52">
        <f t="shared" si="36"/>
        <v>1.0382581078689772E-3</v>
      </c>
    </row>
    <row r="481" spans="1:5" x14ac:dyDescent="0.25">
      <c r="A481">
        <v>6.0399999999990799</v>
      </c>
      <c r="B481" s="27">
        <f t="shared" si="37"/>
        <v>25.434439999996126</v>
      </c>
      <c r="E481" s="52">
        <f t="shared" si="36"/>
        <v>9.9104784511853884E-4</v>
      </c>
    </row>
    <row r="482" spans="1:5" x14ac:dyDescent="0.25">
      <c r="A482">
        <v>6.0599999999990697</v>
      </c>
      <c r="B482" s="27">
        <f t="shared" si="37"/>
        <v>25.518659999996085</v>
      </c>
      <c r="E482" s="52">
        <f t="shared" si="36"/>
        <v>9.4595482511720865E-4</v>
      </c>
    </row>
    <row r="483" spans="1:5" x14ac:dyDescent="0.25">
      <c r="A483">
        <v>6.0799999999990604</v>
      </c>
      <c r="B483" s="27">
        <f t="shared" si="37"/>
        <v>25.602879999996045</v>
      </c>
      <c r="E483" s="52">
        <f t="shared" si="36"/>
        <v>9.0288664815193402E-4</v>
      </c>
    </row>
    <row r="484" spans="1:5" x14ac:dyDescent="0.25">
      <c r="A484">
        <v>6.0999999999990502</v>
      </c>
      <c r="B484" s="27">
        <f t="shared" si="37"/>
        <v>25.687099999996001</v>
      </c>
      <c r="E484" s="52">
        <f t="shared" si="36"/>
        <v>8.6175475906031542E-4</v>
      </c>
    </row>
    <row r="485" spans="1:5" x14ac:dyDescent="0.25">
      <c r="A485">
        <v>6.11999999999904</v>
      </c>
      <c r="B485" s="27">
        <f t="shared" si="37"/>
        <v>25.77131999999596</v>
      </c>
      <c r="E485" s="52">
        <f t="shared" si="36"/>
        <v>8.2247430013312041E-4</v>
      </c>
    </row>
    <row r="486" spans="1:5" x14ac:dyDescent="0.25">
      <c r="A486">
        <v>6.1399999999990396</v>
      </c>
      <c r="B486" s="27">
        <f t="shared" si="37"/>
        <v>25.855539999995958</v>
      </c>
      <c r="E486" s="52">
        <f t="shared" si="36"/>
        <v>7.8496396879120661E-4</v>
      </c>
    </row>
    <row r="487" spans="1:5" x14ac:dyDescent="0.25">
      <c r="A487">
        <v>6.1599999999990303</v>
      </c>
      <c r="B487" s="27">
        <f t="shared" si="37"/>
        <v>25.939759999995918</v>
      </c>
      <c r="E487" s="52">
        <f t="shared" si="36"/>
        <v>7.4914587993893367E-4</v>
      </c>
    </row>
    <row r="488" spans="1:5" x14ac:dyDescent="0.25">
      <c r="A488">
        <v>6.1799999999990201</v>
      </c>
      <c r="B488" s="27">
        <f t="shared" si="37"/>
        <v>26.023979999995877</v>
      </c>
      <c r="E488" s="52">
        <f t="shared" si="36"/>
        <v>7.1494543289407294E-4</v>
      </c>
    </row>
    <row r="489" spans="1:5" x14ac:dyDescent="0.25">
      <c r="A489">
        <v>6.1999999999990099</v>
      </c>
      <c r="B489" s="27">
        <f t="shared" si="37"/>
        <v>26.108199999995833</v>
      </c>
      <c r="E489" s="52">
        <f t="shared" si="36"/>
        <v>6.8229118279239669E-4</v>
      </c>
    </row>
    <row r="490" spans="1:5" x14ac:dyDescent="0.25">
      <c r="A490">
        <v>6.2199999999989997</v>
      </c>
      <c r="B490" s="27">
        <f t="shared" si="37"/>
        <v>26.192419999995789</v>
      </c>
      <c r="E490" s="52">
        <f t="shared" si="36"/>
        <v>6.5111471636378291E-4</v>
      </c>
    </row>
    <row r="491" spans="1:5" x14ac:dyDescent="0.25">
      <c r="A491">
        <v>6.2399999999989904</v>
      </c>
      <c r="B491" s="27">
        <f t="shared" si="37"/>
        <v>26.276639999995751</v>
      </c>
      <c r="E491" s="52">
        <f t="shared" si="36"/>
        <v>6.213505319756634E-4</v>
      </c>
    </row>
    <row r="492" spans="1:5" x14ac:dyDescent="0.25">
      <c r="A492">
        <v>6.2599999999989802</v>
      </c>
      <c r="B492" s="27">
        <f t="shared" si="37"/>
        <v>26.360859999995707</v>
      </c>
      <c r="E492" s="52">
        <f t="shared" si="36"/>
        <v>5.929359238388682E-4</v>
      </c>
    </row>
    <row r="493" spans="1:5" x14ac:dyDescent="0.25">
      <c r="A493">
        <v>6.27999999999897</v>
      </c>
      <c r="B493" s="27">
        <f t="shared" si="37"/>
        <v>26.445079999995663</v>
      </c>
      <c r="E493" s="52">
        <f t="shared" ref="E493:E535" si="39">_xlfn.T.DIST(A387,$K$2-2,FALSE)</f>
        <v>5.6581087027064302E-4</v>
      </c>
    </row>
    <row r="494" spans="1:5" x14ac:dyDescent="0.25">
      <c r="A494">
        <v>6.2999999999989598</v>
      </c>
      <c r="B494" s="27">
        <f t="shared" si="37"/>
        <v>26.529299999995622</v>
      </c>
      <c r="E494" s="52">
        <f t="shared" si="39"/>
        <v>5.3991792590937435E-4</v>
      </c>
    </row>
    <row r="495" spans="1:5" x14ac:dyDescent="0.25">
      <c r="A495">
        <v>6.3199999999989496</v>
      </c>
      <c r="B495" s="27">
        <f t="shared" si="37"/>
        <v>26.613519999995578</v>
      </c>
      <c r="E495" s="52">
        <f t="shared" si="39"/>
        <v>5.1520211777580471E-4</v>
      </c>
    </row>
    <row r="496" spans="1:5" x14ac:dyDescent="0.25">
      <c r="A496">
        <v>6.3399999999989403</v>
      </c>
      <c r="B496" s="27">
        <f t="shared" si="37"/>
        <v>26.697739999995541</v>
      </c>
      <c r="E496" s="52">
        <f t="shared" si="39"/>
        <v>4.9161084507578167E-4</v>
      </c>
    </row>
    <row r="497" spans="1:5" x14ac:dyDescent="0.25">
      <c r="A497">
        <v>6.3599999999989301</v>
      </c>
      <c r="B497" s="27">
        <f t="shared" si="37"/>
        <v>26.781959999995497</v>
      </c>
      <c r="E497" s="52">
        <f t="shared" si="39"/>
        <v>4.6909378264031222E-4</v>
      </c>
    </row>
    <row r="498" spans="1:5" x14ac:dyDescent="0.25">
      <c r="A498">
        <v>6.3799999999989199</v>
      </c>
      <c r="B498" s="27">
        <f t="shared" si="37"/>
        <v>26.866179999995452</v>
      </c>
      <c r="E498" s="52">
        <f t="shared" si="39"/>
        <v>4.4760278789924564E-4</v>
      </c>
    </row>
    <row r="499" spans="1:5" x14ac:dyDescent="0.25">
      <c r="A499">
        <v>6.3999999999989203</v>
      </c>
      <c r="B499" s="27">
        <f t="shared" si="37"/>
        <v>26.950399999995454</v>
      </c>
      <c r="E499" s="52">
        <f t="shared" si="39"/>
        <v>4.2709181128617815E-4</v>
      </c>
    </row>
    <row r="500" spans="1:5" x14ac:dyDescent="0.25">
      <c r="A500">
        <v>6.4199999999989004</v>
      </c>
      <c r="B500" s="27">
        <f t="shared" si="37"/>
        <v>27.034619999995371</v>
      </c>
      <c r="E500" s="52">
        <f t="shared" si="39"/>
        <v>4.0751680997295548E-4</v>
      </c>
    </row>
    <row r="501" spans="1:5" x14ac:dyDescent="0.25">
      <c r="A501">
        <v>6.4399999999988999</v>
      </c>
      <c r="B501" s="27">
        <f t="shared" si="37"/>
        <v>27.11883999999537</v>
      </c>
      <c r="E501" s="52">
        <f t="shared" si="39"/>
        <v>3.8883566483362411E-4</v>
      </c>
    </row>
    <row r="502" spans="1:5" x14ac:dyDescent="0.25">
      <c r="A502">
        <v>6.4599999999988897</v>
      </c>
      <c r="B502" s="27">
        <f t="shared" si="37"/>
        <v>27.203059999995325</v>
      </c>
      <c r="E502" s="52">
        <f t="shared" si="39"/>
        <v>3.7100810053897773E-4</v>
      </c>
    </row>
    <row r="503" spans="1:5" x14ac:dyDescent="0.25">
      <c r="A503">
        <v>6.4799999999988804</v>
      </c>
      <c r="B503" s="27">
        <f t="shared" si="37"/>
        <v>27.287279999995288</v>
      </c>
      <c r="E503" s="52">
        <f t="shared" si="39"/>
        <v>3.5399560868433873E-4</v>
      </c>
    </row>
    <row r="504" spans="1:5" x14ac:dyDescent="0.25">
      <c r="A504">
        <v>6.4999999999988702</v>
      </c>
      <c r="B504" s="27">
        <f t="shared" si="37"/>
        <v>27.371499999995244</v>
      </c>
      <c r="E504" s="52">
        <f t="shared" si="39"/>
        <v>3.3776137385484011E-4</v>
      </c>
    </row>
    <row r="505" spans="1:5" x14ac:dyDescent="0.25">
      <c r="A505">
        <v>6.51999999999886</v>
      </c>
      <c r="B505" s="27">
        <f t="shared" si="37"/>
        <v>27.455719999995203</v>
      </c>
      <c r="E505" s="52">
        <f t="shared" si="39"/>
        <v>3.2227020253411837E-4</v>
      </c>
    </row>
    <row r="506" spans="1:5" x14ac:dyDescent="0.25">
      <c r="A506">
        <v>6.5399999999988498</v>
      </c>
      <c r="B506" s="27">
        <f t="shared" si="37"/>
        <v>27.539939999995159</v>
      </c>
      <c r="E506" s="52">
        <f t="shared" si="39"/>
        <v>3.074884547640911E-4</v>
      </c>
    </row>
    <row r="507" spans="1:5" x14ac:dyDescent="0.25">
      <c r="A507">
        <v>6.5599999999988396</v>
      </c>
      <c r="B507" s="27">
        <f t="shared" si="37"/>
        <v>27.624159999995115</v>
      </c>
      <c r="E507" s="52">
        <f t="shared" si="39"/>
        <v>2.9338397846534058E-4</v>
      </c>
    </row>
    <row r="508" spans="1:5" x14ac:dyDescent="0.25">
      <c r="A508">
        <v>6.5799999999988303</v>
      </c>
      <c r="B508" s="27">
        <f t="shared" si="37"/>
        <v>27.708379999995078</v>
      </c>
      <c r="E508" s="52">
        <f t="shared" si="39"/>
        <v>2.7992604632944842E-4</v>
      </c>
    </row>
    <row r="509" spans="1:5" x14ac:dyDescent="0.25">
      <c r="A509">
        <v>6.5999999999988201</v>
      </c>
      <c r="B509" s="27">
        <f t="shared" si="37"/>
        <v>27.792599999995033</v>
      </c>
      <c r="E509" s="52">
        <f t="shared" si="39"/>
        <v>2.6708529519659495E-4</v>
      </c>
    </row>
    <row r="510" spans="1:5" x14ac:dyDescent="0.25">
      <c r="A510">
        <v>6.6199999999988099</v>
      </c>
      <c r="B510" s="27">
        <f t="shared" si="37"/>
        <v>27.876819999994989</v>
      </c>
      <c r="E510" s="52">
        <f t="shared" si="39"/>
        <v>2.5483366783366379E-4</v>
      </c>
    </row>
    <row r="511" spans="1:5" x14ac:dyDescent="0.25">
      <c r="A511">
        <v>6.6399999999987998</v>
      </c>
      <c r="B511" s="27">
        <f t="shared" si="37"/>
        <v>27.961039999994949</v>
      </c>
      <c r="E511" s="52">
        <f t="shared" si="39"/>
        <v>2.4314435703008303E-4</v>
      </c>
    </row>
    <row r="512" spans="1:5" x14ac:dyDescent="0.25">
      <c r="A512">
        <v>6.6599999999987904</v>
      </c>
      <c r="B512" s="27">
        <f t="shared" si="37"/>
        <v>28.045259999994908</v>
      </c>
      <c r="E512" s="52">
        <f t="shared" si="39"/>
        <v>2.319917519306425E-4</v>
      </c>
    </row>
    <row r="513" spans="1:5" x14ac:dyDescent="0.25">
      <c r="A513">
        <v>6.6799999999987802</v>
      </c>
      <c r="B513" s="27">
        <f t="shared" si="37"/>
        <v>28.129479999994867</v>
      </c>
      <c r="E513" s="52">
        <f t="shared" si="39"/>
        <v>2.2135138652655618E-4</v>
      </c>
    </row>
    <row r="514" spans="1:5" x14ac:dyDescent="0.25">
      <c r="A514">
        <v>6.6999999999987701</v>
      </c>
      <c r="B514" s="27">
        <f t="shared" ref="B514:B527" si="40">A514*$J$2+L$2</f>
        <v>28.213699999994823</v>
      </c>
      <c r="E514" s="52">
        <f t="shared" si="39"/>
        <v>2.1119989022803796E-4</v>
      </c>
    </row>
    <row r="515" spans="1:5" x14ac:dyDescent="0.25">
      <c r="A515">
        <v>6.7199999999987696</v>
      </c>
      <c r="B515" s="27">
        <f t="shared" si="40"/>
        <v>28.297919999994821</v>
      </c>
      <c r="E515" s="52">
        <f t="shared" si="39"/>
        <v>2.0151494044373157E-4</v>
      </c>
    </row>
    <row r="516" spans="1:5" x14ac:dyDescent="0.25">
      <c r="A516">
        <v>6.7399999999987603</v>
      </c>
      <c r="B516" s="27">
        <f t="shared" si="40"/>
        <v>28.382139999994781</v>
      </c>
      <c r="E516" s="52">
        <f t="shared" si="39"/>
        <v>1.9227521709432231E-4</v>
      </c>
    </row>
    <row r="517" spans="1:5" x14ac:dyDescent="0.25">
      <c r="A517">
        <v>6.7599999999987501</v>
      </c>
      <c r="B517" s="27">
        <f t="shared" si="40"/>
        <v>28.46635999999474</v>
      </c>
      <c r="E517" s="52">
        <f t="shared" si="39"/>
        <v>1.8346035898971161E-4</v>
      </c>
    </row>
    <row r="518" spans="1:5" x14ac:dyDescent="0.25">
      <c r="A518">
        <v>6.7799999999987399</v>
      </c>
      <c r="B518" s="27">
        <f t="shared" si="40"/>
        <v>28.550579999994696</v>
      </c>
      <c r="E518" s="52">
        <f t="shared" si="39"/>
        <v>1.7505092200112145E-4</v>
      </c>
    </row>
    <row r="519" spans="1:5" x14ac:dyDescent="0.25">
      <c r="A519">
        <v>6.7999999999987297</v>
      </c>
      <c r="B519" s="27">
        <f t="shared" si="40"/>
        <v>28.634799999994652</v>
      </c>
      <c r="E519" s="52">
        <f t="shared" si="39"/>
        <v>1.6702833896150218E-4</v>
      </c>
    </row>
    <row r="520" spans="1:5" x14ac:dyDescent="0.25">
      <c r="A520">
        <v>6.8199999999987204</v>
      </c>
      <c r="B520" s="27">
        <f t="shared" si="40"/>
        <v>28.719019999994615</v>
      </c>
      <c r="E520" s="52">
        <f t="shared" si="39"/>
        <v>1.5937488122958591E-4</v>
      </c>
    </row>
    <row r="521" spans="1:5" x14ac:dyDescent="0.25">
      <c r="A521">
        <v>6.8399999999987102</v>
      </c>
      <c r="B521" s="27">
        <f t="shared" si="40"/>
        <v>28.80323999999457</v>
      </c>
      <c r="E521" s="52">
        <f t="shared" si="39"/>
        <v>1.520736218548764E-4</v>
      </c>
    </row>
    <row r="522" spans="1:5" x14ac:dyDescent="0.25">
      <c r="A522">
        <v>6.8599999999987</v>
      </c>
      <c r="B522" s="27">
        <f t="shared" si="40"/>
        <v>28.88745999999453</v>
      </c>
      <c r="E522" s="52">
        <f t="shared" si="39"/>
        <v>1.4510840028279852E-4</v>
      </c>
    </row>
    <row r="523" spans="1:5" x14ac:dyDescent="0.25">
      <c r="A523">
        <v>6.8799999999986898</v>
      </c>
      <c r="B523" s="27">
        <f t="shared" si="40"/>
        <v>28.971679999994485</v>
      </c>
      <c r="E523" s="52">
        <f t="shared" si="39"/>
        <v>1.3846378854112334E-4</v>
      </c>
    </row>
    <row r="524" spans="1:5" x14ac:dyDescent="0.25">
      <c r="A524">
        <v>6.8999999999986796</v>
      </c>
      <c r="B524" s="27">
        <f t="shared" si="40"/>
        <v>29.055899999994441</v>
      </c>
      <c r="E524" s="52">
        <f t="shared" si="39"/>
        <v>1.3212505885065558E-4</v>
      </c>
    </row>
    <row r="525" spans="1:5" x14ac:dyDescent="0.25">
      <c r="A525">
        <v>6.9199999999986703</v>
      </c>
      <c r="B525" s="27">
        <f t="shared" si="40"/>
        <v>29.140119999994404</v>
      </c>
      <c r="E525" s="52">
        <f t="shared" si="39"/>
        <v>1.2607815260500625E-4</v>
      </c>
    </row>
    <row r="526" spans="1:5" x14ac:dyDescent="0.25">
      <c r="A526">
        <v>6.9399999999986601</v>
      </c>
      <c r="B526" s="27">
        <f t="shared" si="40"/>
        <v>29.22433999999436</v>
      </c>
      <c r="E526" s="52">
        <f t="shared" si="39"/>
        <v>1.2030965066606156E-4</v>
      </c>
    </row>
    <row r="527" spans="1:5" x14ac:dyDescent="0.25">
      <c r="A527">
        <v>6.9599999999986499</v>
      </c>
      <c r="B527" s="27">
        <f t="shared" si="40"/>
        <v>29.308559999994316</v>
      </c>
      <c r="E527" s="52">
        <f t="shared" si="39"/>
        <v>1.1480674492358275E-4</v>
      </c>
    </row>
    <row r="528" spans="1:5" x14ac:dyDescent="0.25">
      <c r="E528" s="52">
        <f t="shared" si="39"/>
        <v>1.0955721106899969E-4</v>
      </c>
    </row>
    <row r="529" spans="5:5" x14ac:dyDescent="0.25">
      <c r="E529" s="52">
        <f t="shared" si="39"/>
        <v>1.0454938253526305E-4</v>
      </c>
    </row>
    <row r="530" spans="5:5" x14ac:dyDescent="0.25">
      <c r="E530" s="52">
        <f t="shared" si="39"/>
        <v>9.9772125556210183E-5</v>
      </c>
    </row>
    <row r="531" spans="5:5" x14ac:dyDescent="0.25">
      <c r="E531" s="52">
        <f t="shared" si="39"/>
        <v>9.5214815300536434E-5</v>
      </c>
    </row>
    <row r="532" spans="5:5" x14ac:dyDescent="0.25">
      <c r="E532" s="52">
        <f t="shared" si="39"/>
        <v>9.0867313037044903E-5</v>
      </c>
    </row>
    <row r="533" spans="5:5" x14ac:dyDescent="0.25">
      <c r="E533" s="52">
        <f t="shared" si="39"/>
        <v>8.6719944289374837E-5</v>
      </c>
    </row>
    <row r="534" spans="5:5" x14ac:dyDescent="0.25">
      <c r="E534" s="52">
        <f t="shared" si="39"/>
        <v>8.2763477939921777E-5</v>
      </c>
    </row>
    <row r="535" spans="5:5" x14ac:dyDescent="0.25">
      <c r="E535" s="52">
        <f t="shared" si="39"/>
        <v>7.8989106244107139E-5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Paired samples reduce variance </vt:lpstr>
      <vt:lpstr>Overview, T.DIST()</vt:lpstr>
      <vt:lpstr>Power &amp; Directional Hypotheses</vt:lpstr>
      <vt:lpstr>Data, Directional test chart</vt:lpstr>
      <vt:lpstr>Data, Nondirectional test chart</vt:lpstr>
      <vt:lpstr>Sheet2</vt:lpstr>
      <vt:lpstr>Sheet3</vt:lpstr>
      <vt:lpstr>Sample1</vt:lpstr>
      <vt:lpstr>Sample2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C^2</dc:creator>
  <cp:lastModifiedBy>C^2</cp:lastModifiedBy>
  <dcterms:created xsi:type="dcterms:W3CDTF">2012-11-02T17:53:22Z</dcterms:created>
  <dcterms:modified xsi:type="dcterms:W3CDTF">2012-11-03T23:54:23Z</dcterms:modified>
</cp:coreProperties>
</file>