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codeName="ThisWorkbook" defaultThemeVersion="124226"/>
  <bookViews>
    <workbookView xWindow="480" yWindow="105" windowWidth="14355" windowHeight="9495" tabRatio="664" activeTab="4"/>
  </bookViews>
  <sheets>
    <sheet name="Observed Data" sheetId="8" r:id="rId1"/>
    <sheet name="LINEST() Results" sheetId="7" r:id="rId2"/>
    <sheet name="LINEST() Backward" sheetId="5" r:id="rId3"/>
    <sheet name="Squared Deviations" sheetId="6" r:id="rId4"/>
    <sheet name="Solver Demo" sheetId="4" r:id="rId5"/>
    <sheet name="Best Combination" sheetId="1" r:id="rId6"/>
  </sheets>
  <definedNames>
    <definedName name="_xlnm.Print_Area" localSheetId="5">'Best Combination'!$A$1:$W$50</definedName>
    <definedName name="_xlnm.Print_Area" localSheetId="4">'Solver Demo'!$A$1:$AA$42</definedName>
    <definedName name="_xlnm.Print_Area" localSheetId="3">'Squared Deviations'!$A$1:$AB$43</definedName>
    <definedName name="solver_adj" localSheetId="5" hidden="1">'Best Combination'!$I$10:$J$10</definedName>
    <definedName name="solver_adj" localSheetId="2" hidden="1">'LINEST() Backward'!$I$10:$J$10</definedName>
    <definedName name="solver_adj" localSheetId="1" hidden="1">'LINEST() Results'!$I$10:$J$10</definedName>
    <definedName name="solver_adj" localSheetId="0" hidden="1">'Observed Data'!$I$10:$J$10</definedName>
    <definedName name="solver_adj" localSheetId="4" hidden="1">'Solver Demo'!$I$10:$J$10</definedName>
    <definedName name="solver_adj" localSheetId="3" hidden="1">'Squared Deviations'!$I$10:$J$10</definedName>
    <definedName name="solver_cvg" localSheetId="5" hidden="1">0.0001</definedName>
    <definedName name="solver_cvg" localSheetId="2" hidden="1">0.0001</definedName>
    <definedName name="solver_cvg" localSheetId="1" hidden="1">0.0001</definedName>
    <definedName name="solver_cvg" localSheetId="0" hidden="1">0.0001</definedName>
    <definedName name="solver_cvg" localSheetId="4" hidden="1">0.0001</definedName>
    <definedName name="solver_cvg" localSheetId="3" hidden="1">0.0001</definedName>
    <definedName name="solver_drv" localSheetId="5" hidden="1">1</definedName>
    <definedName name="solver_drv" localSheetId="2" hidden="1">1</definedName>
    <definedName name="solver_drv" localSheetId="1" hidden="1">1</definedName>
    <definedName name="solver_drv" localSheetId="0" hidden="1">1</definedName>
    <definedName name="solver_drv" localSheetId="4" hidden="1">1</definedName>
    <definedName name="solver_drv" localSheetId="3" hidden="1">1</definedName>
    <definedName name="solver_eng" localSheetId="5" hidden="1">1</definedName>
    <definedName name="solver_eng" localSheetId="2" hidden="1">1</definedName>
    <definedName name="solver_eng" localSheetId="1" hidden="1">1</definedName>
    <definedName name="solver_eng" localSheetId="0" hidden="1">1</definedName>
    <definedName name="solver_eng" localSheetId="4" hidden="1">1</definedName>
    <definedName name="solver_eng" localSheetId="3" hidden="1">1</definedName>
    <definedName name="solver_est" localSheetId="5" hidden="1">1</definedName>
    <definedName name="solver_est" localSheetId="2" hidden="1">1</definedName>
    <definedName name="solver_est" localSheetId="1" hidden="1">1</definedName>
    <definedName name="solver_est" localSheetId="0" hidden="1">1</definedName>
    <definedName name="solver_est" localSheetId="4" hidden="1">1</definedName>
    <definedName name="solver_est" localSheetId="3" hidden="1">1</definedName>
    <definedName name="solver_itr" localSheetId="5" hidden="1">2147483647</definedName>
    <definedName name="solver_itr" localSheetId="2" hidden="1">2147483647</definedName>
    <definedName name="solver_itr" localSheetId="1" hidden="1">2147483647</definedName>
    <definedName name="solver_itr" localSheetId="0" hidden="1">2147483647</definedName>
    <definedName name="solver_itr" localSheetId="4" hidden="1">2147483647</definedName>
    <definedName name="solver_itr" localSheetId="3" hidden="1">2147483647</definedName>
    <definedName name="solver_lhs1" localSheetId="4" hidden="1">'Solver Demo'!$I$28</definedName>
    <definedName name="solver_mip" localSheetId="5" hidden="1">2147483647</definedName>
    <definedName name="solver_mip" localSheetId="2" hidden="1">2147483647</definedName>
    <definedName name="solver_mip" localSheetId="1" hidden="1">2147483647</definedName>
    <definedName name="solver_mip" localSheetId="0" hidden="1">2147483647</definedName>
    <definedName name="solver_mip" localSheetId="4" hidden="1">2147483647</definedName>
    <definedName name="solver_mip" localSheetId="3" hidden="1">2147483647</definedName>
    <definedName name="solver_mni" localSheetId="5" hidden="1">30</definedName>
    <definedName name="solver_mni" localSheetId="2" hidden="1">30</definedName>
    <definedName name="solver_mni" localSheetId="1" hidden="1">30</definedName>
    <definedName name="solver_mni" localSheetId="0" hidden="1">30</definedName>
    <definedName name="solver_mni" localSheetId="4" hidden="1">30</definedName>
    <definedName name="solver_mni" localSheetId="3" hidden="1">30</definedName>
    <definedName name="solver_mrt" localSheetId="5" hidden="1">0.075</definedName>
    <definedName name="solver_mrt" localSheetId="2" hidden="1">0.075</definedName>
    <definedName name="solver_mrt" localSheetId="1" hidden="1">0.075</definedName>
    <definedName name="solver_mrt" localSheetId="0" hidden="1">0.075</definedName>
    <definedName name="solver_mrt" localSheetId="4" hidden="1">0.075</definedName>
    <definedName name="solver_mrt" localSheetId="3" hidden="1">0.075</definedName>
    <definedName name="solver_msl" localSheetId="5" hidden="1">2</definedName>
    <definedName name="solver_msl" localSheetId="2" hidden="1">2</definedName>
    <definedName name="solver_msl" localSheetId="1" hidden="1">2</definedName>
    <definedName name="solver_msl" localSheetId="0" hidden="1">2</definedName>
    <definedName name="solver_msl" localSheetId="4" hidden="1">2</definedName>
    <definedName name="solver_msl" localSheetId="3" hidden="1">2</definedName>
    <definedName name="solver_neg" localSheetId="5" hidden="1">2</definedName>
    <definedName name="solver_neg" localSheetId="2" hidden="1">2</definedName>
    <definedName name="solver_neg" localSheetId="1" hidden="1">2</definedName>
    <definedName name="solver_neg" localSheetId="0" hidden="1">2</definedName>
    <definedName name="solver_neg" localSheetId="4" hidden="1">2</definedName>
    <definedName name="solver_neg" localSheetId="3" hidden="1">2</definedName>
    <definedName name="solver_nod" localSheetId="5" hidden="1">2147483647</definedName>
    <definedName name="solver_nod" localSheetId="2" hidden="1">2147483647</definedName>
    <definedName name="solver_nod" localSheetId="1" hidden="1">2147483647</definedName>
    <definedName name="solver_nod" localSheetId="0" hidden="1">2147483647</definedName>
    <definedName name="solver_nod" localSheetId="4" hidden="1">2147483647</definedName>
    <definedName name="solver_nod" localSheetId="3" hidden="1">2147483647</definedName>
    <definedName name="solver_num" localSheetId="5" hidden="1">0</definedName>
    <definedName name="solver_num" localSheetId="2" hidden="1">0</definedName>
    <definedName name="solver_num" localSheetId="1" hidden="1">0</definedName>
    <definedName name="solver_num" localSheetId="0" hidden="1">0</definedName>
    <definedName name="solver_num" localSheetId="4" hidden="1">1</definedName>
    <definedName name="solver_num" localSheetId="3" hidden="1">0</definedName>
    <definedName name="solver_nwt" localSheetId="5" hidden="1">1</definedName>
    <definedName name="solver_nwt" localSheetId="2" hidden="1">1</definedName>
    <definedName name="solver_nwt" localSheetId="1" hidden="1">1</definedName>
    <definedName name="solver_nwt" localSheetId="0" hidden="1">1</definedName>
    <definedName name="solver_nwt" localSheetId="4" hidden="1">1</definedName>
    <definedName name="solver_nwt" localSheetId="3" hidden="1">1</definedName>
    <definedName name="solver_opt" localSheetId="5" hidden="1">'Best Combination'!$G$28</definedName>
    <definedName name="solver_opt" localSheetId="2" hidden="1">'LINEST() Backward'!$G$28</definedName>
    <definedName name="solver_opt" localSheetId="1" hidden="1">'LINEST() Results'!$G$28</definedName>
    <definedName name="solver_opt" localSheetId="0" hidden="1">'Observed Data'!$G$28</definedName>
    <definedName name="solver_opt" localSheetId="4" hidden="1">'Solver Demo'!$J$14</definedName>
    <definedName name="solver_opt" localSheetId="3" hidden="1">'Squared Deviations'!$G$28</definedName>
    <definedName name="solver_pre" localSheetId="5" hidden="1">0.000001</definedName>
    <definedName name="solver_pre" localSheetId="2" hidden="1">0.000001</definedName>
    <definedName name="solver_pre" localSheetId="1" hidden="1">0.000001</definedName>
    <definedName name="solver_pre" localSheetId="0" hidden="1">0.000001</definedName>
    <definedName name="solver_pre" localSheetId="4" hidden="1">0.000001</definedName>
    <definedName name="solver_pre" localSheetId="3" hidden="1">0.000001</definedName>
    <definedName name="solver_rbv" localSheetId="5" hidden="1">1</definedName>
    <definedName name="solver_rbv" localSheetId="2" hidden="1">1</definedName>
    <definedName name="solver_rbv" localSheetId="1" hidden="1">1</definedName>
    <definedName name="solver_rbv" localSheetId="0" hidden="1">1</definedName>
    <definedName name="solver_rbv" localSheetId="4" hidden="1">1</definedName>
    <definedName name="solver_rbv" localSheetId="3" hidden="1">1</definedName>
    <definedName name="solver_rel1" localSheetId="4" hidden="1">2</definedName>
    <definedName name="solver_rhs1" localSheetId="4" hidden="1">'Solver Demo'!$J$28</definedName>
    <definedName name="solver_rlx" localSheetId="5" hidden="1">2</definedName>
    <definedName name="solver_rlx" localSheetId="2" hidden="1">2</definedName>
    <definedName name="solver_rlx" localSheetId="1" hidden="1">2</definedName>
    <definedName name="solver_rlx" localSheetId="0" hidden="1">2</definedName>
    <definedName name="solver_rlx" localSheetId="4" hidden="1">2</definedName>
    <definedName name="solver_rlx" localSheetId="3" hidden="1">2</definedName>
    <definedName name="solver_rsd" localSheetId="5" hidden="1">0</definedName>
    <definedName name="solver_rsd" localSheetId="2" hidden="1">0</definedName>
    <definedName name="solver_rsd" localSheetId="1" hidden="1">0</definedName>
    <definedName name="solver_rsd" localSheetId="0" hidden="1">0</definedName>
    <definedName name="solver_rsd" localSheetId="4" hidden="1">0</definedName>
    <definedName name="solver_rsd" localSheetId="3" hidden="1">0</definedName>
    <definedName name="solver_scl" localSheetId="5" hidden="1">1</definedName>
    <definedName name="solver_scl" localSheetId="2" hidden="1">1</definedName>
    <definedName name="solver_scl" localSheetId="1" hidden="1">1</definedName>
    <definedName name="solver_scl" localSheetId="0" hidden="1">1</definedName>
    <definedName name="solver_scl" localSheetId="4" hidden="1">1</definedName>
    <definedName name="solver_scl" localSheetId="3" hidden="1">1</definedName>
    <definedName name="solver_sho" localSheetId="5" hidden="1">2</definedName>
    <definedName name="solver_sho" localSheetId="2" hidden="1">2</definedName>
    <definedName name="solver_sho" localSheetId="1" hidden="1">2</definedName>
    <definedName name="solver_sho" localSheetId="0" hidden="1">2</definedName>
    <definedName name="solver_sho" localSheetId="4" hidden="1">2</definedName>
    <definedName name="solver_sho" localSheetId="3" hidden="1">2</definedName>
    <definedName name="solver_ssz" localSheetId="5" hidden="1">100</definedName>
    <definedName name="solver_ssz" localSheetId="2" hidden="1">100</definedName>
    <definedName name="solver_ssz" localSheetId="1" hidden="1">100</definedName>
    <definedName name="solver_ssz" localSheetId="0" hidden="1">100</definedName>
    <definedName name="solver_ssz" localSheetId="4" hidden="1">100</definedName>
    <definedName name="solver_ssz" localSheetId="3" hidden="1">100</definedName>
    <definedName name="solver_tim" localSheetId="5" hidden="1">2147483647</definedName>
    <definedName name="solver_tim" localSheetId="2" hidden="1">2147483647</definedName>
    <definedName name="solver_tim" localSheetId="1" hidden="1">2147483647</definedName>
    <definedName name="solver_tim" localSheetId="0" hidden="1">2147483647</definedName>
    <definedName name="solver_tim" localSheetId="4" hidden="1">2147483647</definedName>
    <definedName name="solver_tim" localSheetId="3" hidden="1">2147483647</definedName>
    <definedName name="solver_tol" localSheetId="5" hidden="1">0.01</definedName>
    <definedName name="solver_tol" localSheetId="2" hidden="1">0.01</definedName>
    <definedName name="solver_tol" localSheetId="1" hidden="1">0.01</definedName>
    <definedName name="solver_tol" localSheetId="0" hidden="1">0.01</definedName>
    <definedName name="solver_tol" localSheetId="4" hidden="1">0.01</definedName>
    <definedName name="solver_tol" localSheetId="3" hidden="1">0.01</definedName>
    <definedName name="solver_typ" localSheetId="5" hidden="1">2</definedName>
    <definedName name="solver_typ" localSheetId="2" hidden="1">2</definedName>
    <definedName name="solver_typ" localSheetId="1" hidden="1">2</definedName>
    <definedName name="solver_typ" localSheetId="0" hidden="1">2</definedName>
    <definedName name="solver_typ" localSheetId="4" hidden="1">1</definedName>
    <definedName name="solver_typ" localSheetId="3" hidden="1">2</definedName>
    <definedName name="solver_val" localSheetId="5" hidden="1">0</definedName>
    <definedName name="solver_val" localSheetId="2" hidden="1">0</definedName>
    <definedName name="solver_val" localSheetId="1" hidden="1">0</definedName>
    <definedName name="solver_val" localSheetId="0" hidden="1">0</definedName>
    <definedName name="solver_val" localSheetId="4" hidden="1">0</definedName>
    <definedName name="solver_val" localSheetId="3" hidden="1">0</definedName>
    <definedName name="solver_ver" localSheetId="5" hidden="1">3</definedName>
    <definedName name="solver_ver" localSheetId="2" hidden="1">3</definedName>
    <definedName name="solver_ver" localSheetId="1" hidden="1">3</definedName>
    <definedName name="solver_ver" localSheetId="0" hidden="1">3</definedName>
    <definedName name="solver_ver" localSheetId="4" hidden="1">3</definedName>
    <definedName name="solver_ver" localSheetId="3" hidden="1">3</definedName>
  </definedNames>
  <calcPr calcId="144315"/>
</workbook>
</file>

<file path=xl/calcChain.xml><?xml version="1.0" encoding="utf-8"?>
<calcChain xmlns="http://schemas.openxmlformats.org/spreadsheetml/2006/main">
  <c r="J13" i="6" l="1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" i="6"/>
  <c r="I2" i="7" a="1"/>
  <c r="I2" i="7" s="1"/>
  <c r="E2" i="4" l="1"/>
  <c r="E4" i="4"/>
  <c r="E6" i="4"/>
  <c r="E8" i="4"/>
  <c r="E10" i="4"/>
  <c r="E12" i="4"/>
  <c r="E14" i="4"/>
  <c r="E16" i="4"/>
  <c r="E18" i="4"/>
  <c r="E20" i="4"/>
  <c r="E22" i="4"/>
  <c r="E24" i="4"/>
  <c r="E26" i="4"/>
  <c r="E3" i="4"/>
  <c r="E5" i="4"/>
  <c r="E7" i="4"/>
  <c r="E9" i="4"/>
  <c r="E11" i="4"/>
  <c r="E13" i="4"/>
  <c r="E15" i="4"/>
  <c r="E17" i="4"/>
  <c r="E19" i="4"/>
  <c r="E21" i="4"/>
  <c r="E23" i="4"/>
  <c r="E25" i="4"/>
  <c r="J6" i="7"/>
  <c r="K5" i="7"/>
  <c r="I5" i="7"/>
  <c r="J4" i="7"/>
  <c r="K3" i="7"/>
  <c r="I3" i="7"/>
  <c r="J2" i="7"/>
  <c r="K6" i="7"/>
  <c r="I6" i="7"/>
  <c r="J5" i="7"/>
  <c r="K4" i="7"/>
  <c r="I4" i="7"/>
  <c r="J3" i="7"/>
  <c r="K2" i="7"/>
  <c r="E28" i="6"/>
  <c r="I2" i="6" a="1"/>
  <c r="J6" i="6" s="1"/>
  <c r="I2" i="5" a="1"/>
  <c r="J6" i="5" s="1"/>
  <c r="I2" i="4" a="1"/>
  <c r="E6" i="1"/>
  <c r="F6" i="1" s="1"/>
  <c r="G6" i="1" s="1"/>
  <c r="E7" i="1"/>
  <c r="F7" i="1" s="1"/>
  <c r="G7" i="1" s="1"/>
  <c r="E8" i="1"/>
  <c r="F8" i="1" s="1"/>
  <c r="G8" i="1" s="1"/>
  <c r="E9" i="1"/>
  <c r="E10" i="1"/>
  <c r="F10" i="1" s="1"/>
  <c r="G10" i="1" s="1"/>
  <c r="E11" i="1"/>
  <c r="F11" i="1" s="1"/>
  <c r="G11" i="1" s="1"/>
  <c r="E12" i="1"/>
  <c r="F12" i="1" s="1"/>
  <c r="G12" i="1" s="1"/>
  <c r="E13" i="1"/>
  <c r="F13" i="1" s="1"/>
  <c r="G13" i="1" s="1"/>
  <c r="E14" i="1"/>
  <c r="F14" i="1" s="1"/>
  <c r="G14" i="1" s="1"/>
  <c r="E15" i="1"/>
  <c r="F15" i="1" s="1"/>
  <c r="G15" i="1" s="1"/>
  <c r="E16" i="1"/>
  <c r="F16" i="1" s="1"/>
  <c r="G16" i="1" s="1"/>
  <c r="E17" i="1"/>
  <c r="F17" i="1" s="1"/>
  <c r="G17" i="1" s="1"/>
  <c r="E18" i="1"/>
  <c r="F18" i="1" s="1"/>
  <c r="G18" i="1" s="1"/>
  <c r="E19" i="1"/>
  <c r="F19" i="1" s="1"/>
  <c r="G19" i="1" s="1"/>
  <c r="E20" i="1"/>
  <c r="F20" i="1" s="1"/>
  <c r="G20" i="1" s="1"/>
  <c r="E21" i="1"/>
  <c r="F21" i="1" s="1"/>
  <c r="G21" i="1" s="1"/>
  <c r="E22" i="1"/>
  <c r="F22" i="1" s="1"/>
  <c r="G22" i="1" s="1"/>
  <c r="E23" i="1"/>
  <c r="F23" i="1" s="1"/>
  <c r="G23" i="1" s="1"/>
  <c r="E24" i="1"/>
  <c r="F24" i="1" s="1"/>
  <c r="G24" i="1" s="1"/>
  <c r="E25" i="1"/>
  <c r="E26" i="1"/>
  <c r="F26" i="1" s="1"/>
  <c r="G26" i="1" s="1"/>
  <c r="E4" i="1"/>
  <c r="F4" i="1" s="1"/>
  <c r="G4" i="1" s="1"/>
  <c r="E5" i="1"/>
  <c r="F5" i="1" s="1"/>
  <c r="G5" i="1" s="1"/>
  <c r="E3" i="1"/>
  <c r="F3" i="1" s="1"/>
  <c r="G3" i="1" s="1"/>
  <c r="E2" i="1"/>
  <c r="F2" i="1" s="1"/>
  <c r="G2" i="1" s="1"/>
  <c r="F9" i="1"/>
  <c r="G9" i="1" s="1"/>
  <c r="F25" i="1"/>
  <c r="G25" i="1" s="1"/>
  <c r="I2" i="1" a="1"/>
  <c r="J2" i="1" s="1"/>
  <c r="J14" i="4" l="1"/>
  <c r="L10" i="1"/>
  <c r="M10" i="1"/>
  <c r="I2" i="6"/>
  <c r="K2" i="6"/>
  <c r="J3" i="6"/>
  <c r="I4" i="6"/>
  <c r="K4" i="6"/>
  <c r="J5" i="6"/>
  <c r="I6" i="6"/>
  <c r="K6" i="6"/>
  <c r="J2" i="6"/>
  <c r="I3" i="6"/>
  <c r="K3" i="6"/>
  <c r="J4" i="6"/>
  <c r="I5" i="6"/>
  <c r="K5" i="6"/>
  <c r="I2" i="5"/>
  <c r="K2" i="5"/>
  <c r="J3" i="5"/>
  <c r="I4" i="5"/>
  <c r="K4" i="5"/>
  <c r="J5" i="5"/>
  <c r="I6" i="5"/>
  <c r="K6" i="5"/>
  <c r="J2" i="5"/>
  <c r="I3" i="5"/>
  <c r="K3" i="5"/>
  <c r="J4" i="5"/>
  <c r="I5" i="5"/>
  <c r="K5" i="5"/>
  <c r="K6" i="4"/>
  <c r="I6" i="4"/>
  <c r="J5" i="4"/>
  <c r="K4" i="4"/>
  <c r="I4" i="4"/>
  <c r="J3" i="4"/>
  <c r="K2" i="4"/>
  <c r="I2" i="4"/>
  <c r="J6" i="4"/>
  <c r="K5" i="4"/>
  <c r="I5" i="4"/>
  <c r="J4" i="4"/>
  <c r="K3" i="4"/>
  <c r="I3" i="4"/>
  <c r="J2" i="4"/>
  <c r="G28" i="1"/>
  <c r="K6" i="1"/>
  <c r="I6" i="1"/>
  <c r="J5" i="1"/>
  <c r="K4" i="1"/>
  <c r="I4" i="1"/>
  <c r="J3" i="1"/>
  <c r="K2" i="1"/>
  <c r="I2" i="1"/>
  <c r="J6" i="1"/>
  <c r="K5" i="1"/>
  <c r="I5" i="1"/>
  <c r="J4" i="1"/>
  <c r="K3" i="1"/>
  <c r="I3" i="1"/>
  <c r="F25" i="6" l="1"/>
  <c r="G25" i="6" s="1"/>
  <c r="F23" i="6"/>
  <c r="G23" i="6" s="1"/>
  <c r="F21" i="6"/>
  <c r="G21" i="6" s="1"/>
  <c r="F19" i="6"/>
  <c r="G19" i="6" s="1"/>
  <c r="F17" i="6"/>
  <c r="G17" i="6" s="1"/>
  <c r="F15" i="6"/>
  <c r="G15" i="6" s="1"/>
  <c r="F13" i="6"/>
  <c r="G13" i="6" s="1"/>
  <c r="F11" i="6"/>
  <c r="G11" i="6" s="1"/>
  <c r="F9" i="6"/>
  <c r="G9" i="6" s="1"/>
  <c r="F7" i="6"/>
  <c r="G7" i="6" s="1"/>
  <c r="F5" i="6"/>
  <c r="G5" i="6" s="1"/>
  <c r="F3" i="6"/>
  <c r="G3" i="6" s="1"/>
  <c r="F26" i="6"/>
  <c r="G26" i="6" s="1"/>
  <c r="F24" i="6"/>
  <c r="G24" i="6" s="1"/>
  <c r="F22" i="6"/>
  <c r="G22" i="6" s="1"/>
  <c r="F20" i="6"/>
  <c r="G20" i="6" s="1"/>
  <c r="F18" i="6"/>
  <c r="G18" i="6" s="1"/>
  <c r="F16" i="6"/>
  <c r="G16" i="6" s="1"/>
  <c r="F14" i="6"/>
  <c r="G14" i="6" s="1"/>
  <c r="F12" i="6"/>
  <c r="G12" i="6" s="1"/>
  <c r="F10" i="6"/>
  <c r="G10" i="6" s="1"/>
  <c r="F8" i="6"/>
  <c r="G8" i="6" s="1"/>
  <c r="F6" i="6"/>
  <c r="G6" i="6" s="1"/>
  <c r="F4" i="6"/>
  <c r="G4" i="6" s="1"/>
  <c r="F2" i="6"/>
  <c r="E25" i="5"/>
  <c r="F25" i="5" s="1"/>
  <c r="G25" i="5" s="1"/>
  <c r="E23" i="5"/>
  <c r="F23" i="5" s="1"/>
  <c r="G23" i="5" s="1"/>
  <c r="E21" i="5"/>
  <c r="F21" i="5" s="1"/>
  <c r="G21" i="5" s="1"/>
  <c r="E19" i="5"/>
  <c r="F19" i="5" s="1"/>
  <c r="G19" i="5" s="1"/>
  <c r="E17" i="5"/>
  <c r="F17" i="5" s="1"/>
  <c r="G17" i="5" s="1"/>
  <c r="E15" i="5"/>
  <c r="F15" i="5" s="1"/>
  <c r="G15" i="5" s="1"/>
  <c r="E13" i="5"/>
  <c r="F13" i="5" s="1"/>
  <c r="G13" i="5" s="1"/>
  <c r="E11" i="5"/>
  <c r="F11" i="5" s="1"/>
  <c r="G11" i="5" s="1"/>
  <c r="E9" i="5"/>
  <c r="F9" i="5" s="1"/>
  <c r="G9" i="5" s="1"/>
  <c r="E7" i="5"/>
  <c r="F7" i="5" s="1"/>
  <c r="G7" i="5" s="1"/>
  <c r="E5" i="5"/>
  <c r="F5" i="5" s="1"/>
  <c r="G5" i="5" s="1"/>
  <c r="E3" i="5"/>
  <c r="F3" i="5" s="1"/>
  <c r="G3" i="5" s="1"/>
  <c r="E26" i="5"/>
  <c r="F26" i="5" s="1"/>
  <c r="G26" i="5" s="1"/>
  <c r="E24" i="5"/>
  <c r="F24" i="5" s="1"/>
  <c r="G24" i="5" s="1"/>
  <c r="E22" i="5"/>
  <c r="F22" i="5" s="1"/>
  <c r="G22" i="5" s="1"/>
  <c r="E20" i="5"/>
  <c r="F20" i="5" s="1"/>
  <c r="G20" i="5" s="1"/>
  <c r="E18" i="5"/>
  <c r="F18" i="5" s="1"/>
  <c r="G18" i="5" s="1"/>
  <c r="E16" i="5"/>
  <c r="F16" i="5" s="1"/>
  <c r="G16" i="5" s="1"/>
  <c r="E14" i="5"/>
  <c r="F14" i="5" s="1"/>
  <c r="G14" i="5" s="1"/>
  <c r="E12" i="5"/>
  <c r="F12" i="5" s="1"/>
  <c r="G12" i="5" s="1"/>
  <c r="E10" i="5"/>
  <c r="F10" i="5" s="1"/>
  <c r="G10" i="5" s="1"/>
  <c r="E8" i="5"/>
  <c r="F8" i="5" s="1"/>
  <c r="G8" i="5" s="1"/>
  <c r="E6" i="5"/>
  <c r="F6" i="5" s="1"/>
  <c r="G6" i="5" s="1"/>
  <c r="E4" i="5"/>
  <c r="F4" i="5" s="1"/>
  <c r="G4" i="5" s="1"/>
  <c r="E2" i="5"/>
  <c r="F2" i="5" s="1"/>
  <c r="G2" i="5" s="1"/>
  <c r="G28" i="5" s="1"/>
  <c r="F26" i="4"/>
  <c r="G26" i="4" s="1"/>
  <c r="F24" i="4"/>
  <c r="G24" i="4" s="1"/>
  <c r="F22" i="4"/>
  <c r="G22" i="4" s="1"/>
  <c r="F20" i="4"/>
  <c r="G20" i="4" s="1"/>
  <c r="F18" i="4"/>
  <c r="G18" i="4" s="1"/>
  <c r="F16" i="4"/>
  <c r="G16" i="4" s="1"/>
  <c r="F14" i="4"/>
  <c r="G14" i="4" s="1"/>
  <c r="F12" i="4"/>
  <c r="G12" i="4" s="1"/>
  <c r="F10" i="4"/>
  <c r="G10" i="4" s="1"/>
  <c r="F8" i="4"/>
  <c r="G8" i="4" s="1"/>
  <c r="F6" i="4"/>
  <c r="G6" i="4" s="1"/>
  <c r="F4" i="4"/>
  <c r="G4" i="4" s="1"/>
  <c r="F25" i="4"/>
  <c r="G25" i="4" s="1"/>
  <c r="F23" i="4"/>
  <c r="G23" i="4" s="1"/>
  <c r="F21" i="4"/>
  <c r="G21" i="4" s="1"/>
  <c r="F19" i="4"/>
  <c r="G19" i="4" s="1"/>
  <c r="F17" i="4"/>
  <c r="G17" i="4" s="1"/>
  <c r="F15" i="4"/>
  <c r="G15" i="4" s="1"/>
  <c r="F13" i="4"/>
  <c r="G13" i="4" s="1"/>
  <c r="F11" i="4"/>
  <c r="G11" i="4" s="1"/>
  <c r="F9" i="4"/>
  <c r="G9" i="4" s="1"/>
  <c r="F7" i="4"/>
  <c r="G7" i="4" s="1"/>
  <c r="F5" i="4"/>
  <c r="G5" i="4" s="1"/>
  <c r="F3" i="4"/>
  <c r="G3" i="4" s="1"/>
  <c r="E28" i="4" l="1"/>
  <c r="G2" i="6"/>
  <c r="G28" i="6" s="1"/>
  <c r="F28" i="6"/>
  <c r="F2" i="4"/>
  <c r="G2" i="4" l="1"/>
  <c r="G28" i="4" s="1"/>
  <c r="F28" i="4"/>
  <c r="I28" i="4" s="1"/>
</calcChain>
</file>

<file path=xl/sharedStrings.xml><?xml version="1.0" encoding="utf-8"?>
<sst xmlns="http://schemas.openxmlformats.org/spreadsheetml/2006/main" count="65" uniqueCount="23">
  <si>
    <t>Outcome Measure</t>
  </si>
  <si>
    <t>Predictor 1</t>
  </si>
  <si>
    <t>Predictor 2</t>
  </si>
  <si>
    <t>Predicted Value</t>
  </si>
  <si>
    <t>Deviation</t>
  </si>
  <si>
    <t>Squared Deviation</t>
  </si>
  <si>
    <t>Total</t>
  </si>
  <si>
    <t>LINEST() Results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</si>
  <si>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</si>
  <si>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Multiple R</t>
  </si>
  <si>
    <t>Regression Coefficients</t>
  </si>
  <si>
    <t>Reg. Coeff.</t>
  </si>
  <si>
    <t>Constant</t>
  </si>
  <si>
    <t>R-squared</t>
  </si>
  <si>
    <t>Std Error of Est</t>
  </si>
  <si>
    <t>F ratio</t>
  </si>
  <si>
    <t>df</t>
  </si>
  <si>
    <t>SS Regression</t>
  </si>
  <si>
    <t>SS Residual</t>
  </si>
  <si>
    <t>Sum of Squared Deviations</t>
  </si>
  <si>
    <t>Std Err 1</t>
  </si>
  <si>
    <t>Std Error 2</t>
  </si>
  <si>
    <t>Std Err of 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</si>
</sst>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NumberFormat="1"/>
    <xf numFmtId="0" fontId="1" fillId="0" borderId="0" xfId="0" applyFont="1" applyAlignment="1">
      <alignment horizontal="centerContinuous" wrapText="1"/>
    </xf>
    <xf numFmtId="0" fontId="1" fillId="0" borderId="0" xfId="0" applyFont="1" applyAlignment="1">
      <alignment horizontal="centerContinuous"/>
    </xf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5" xfId="0" applyBorder="1"/>
    <xf numFmtId="0" fontId="0" fillId="0" borderId="0" xfId="0" applyBorder="1"/>
    <xf numFmtId="2" fontId="0" fillId="0" borderId="6" xfId="0" applyNumberFormat="1" applyBorder="1"/>
    <xf numFmtId="2" fontId="0" fillId="0" borderId="7" xfId="0" applyNumberFormat="1" applyBorder="1"/>
    <xf numFmtId="0" fontId="0" fillId="0" borderId="8" xfId="0" applyBorder="1"/>
    <xf numFmtId="164" fontId="0" fillId="0" borderId="0" xfId="0" applyNumberForma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8" xfId="0" applyNumberFormat="1" applyBorder="1"/>
    <xf numFmtId="0" fontId="0" fillId="0" borderId="7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right"/>
    </xf>
    <xf numFmtId="2" fontId="0" fillId="0" borderId="10" xfId="0" applyNumberFormat="1" applyBorder="1"/>
    <xf numFmtId="2" fontId="0" fillId="0" borderId="1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581025</xdr:colOff>
      <xdr:row>1</xdr:row>
      <xdr:rowOff>104775</xdr:rowOff>
    </xdr:from>
    <xdr:to>
      <xdr:col>9</xdr:col>
      <xdr:colOff>600075</xdr:colOff>
      <xdr:row>9</xdr:row>
      <xdr:rowOff>133350</xdr:rowOff>
    </xdr:to>
    <xdr:cxnSp macro="">
      <xdr:nvCxnSpPr>
        <xdr:cNvPr id="3" name="Straight Arrow Connector 2"/>
        <xdr:cNvCxnSpPr/>
      </xdr:nvCxnSpPr>
      <xdr:spPr>
        <a:xfrm flipH="1">
          <a:off x="5391150" y="495300"/>
          <a:ext cx="1028700" cy="1571625"/>
        </a:xfrm>
        <a:prstGeom prst="straightConnector1">
          <a:avLst/>
        </a:prstGeom>
        <a:ln w="158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619125</xdr:colOff>
      <xdr:row>1</xdr:row>
      <xdr:rowOff>104775</xdr:rowOff>
    </xdr:from>
    <xdr:to>
      <xdr:col>9</xdr:col>
      <xdr:colOff>571500</xdr:colOff>
      <xdr:row>9</xdr:row>
      <xdr:rowOff>114300</xdr:rowOff>
    </xdr:to>
    <xdr:cxnSp macro="">
      <xdr:nvCxnSpPr>
        <xdr:cNvPr id="4" name="Straight Arrow Connector 3"/>
        <xdr:cNvCxnSpPr/>
      </xdr:nvCxnSpPr>
      <xdr:spPr>
        <a:xfrm>
          <a:off x="5429250" y="495300"/>
          <a:ext cx="962025" cy="1552575"/>
        </a:xfrm>
        <a:prstGeom prst="straightConnector1">
          <a:avLst/>
        </a:prstGeom>
        <a:ln w="158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28"/>
  <sheetViews>
    <sheetView zoomScaleNormal="100" workbookViewId="0">
      <selection activeCell="C1" sqref="C1:C26"/>
    </sheetView>
  </sheetViews>
  <sheetFormatPr defaultRowHeight="15" x14ac:dyDescent="0.25"/>
  <cols>
    <col min="1" max="2" width="9.85546875" customWidth="1"/>
    <col min="3" max="3" width="10.42578125" customWidth="1"/>
    <col min="4" max="4" width="2.85546875" customWidth="1"/>
    <col min="5" max="5" width="10.140625" customWidth="1"/>
    <col min="6" max="6" width="9.7109375" customWidth="1"/>
    <col min="7" max="7" width="10.140625" customWidth="1"/>
    <col min="9" max="10" width="15.140625" bestFit="1" customWidth="1"/>
    <col min="12" max="12" width="8" customWidth="1"/>
    <col min="13" max="13" width="10.7109375" customWidth="1"/>
  </cols>
  <sheetData>
    <row r="1" spans="1:7" ht="30" x14ac:dyDescent="0.25">
      <c r="A1" s="2" t="s">
        <v>1</v>
      </c>
      <c r="B1" s="2" t="s">
        <v>2</v>
      </c>
      <c r="C1" s="2" t="s">
        <v>0</v>
      </c>
      <c r="F1" s="2"/>
      <c r="G1" s="2"/>
    </row>
    <row r="2" spans="1:7" x14ac:dyDescent="0.25">
      <c r="A2">
        <v>88</v>
      </c>
      <c r="B2">
        <v>23</v>
      </c>
      <c r="C2">
        <v>35</v>
      </c>
      <c r="F2" s="1"/>
      <c r="G2" s="1"/>
    </row>
    <row r="3" spans="1:7" x14ac:dyDescent="0.25">
      <c r="A3">
        <v>0</v>
      </c>
      <c r="B3">
        <v>55</v>
      </c>
      <c r="C3">
        <v>72</v>
      </c>
      <c r="F3" s="1"/>
      <c r="G3" s="1"/>
    </row>
    <row r="4" spans="1:7" x14ac:dyDescent="0.25">
      <c r="A4">
        <v>92</v>
      </c>
      <c r="B4">
        <v>68</v>
      </c>
      <c r="C4">
        <v>22</v>
      </c>
      <c r="F4" s="1"/>
      <c r="G4" s="1"/>
    </row>
    <row r="5" spans="1:7" x14ac:dyDescent="0.25">
      <c r="A5">
        <v>128</v>
      </c>
      <c r="B5">
        <v>102</v>
      </c>
      <c r="C5">
        <v>7</v>
      </c>
      <c r="F5" s="1"/>
      <c r="G5" s="1"/>
    </row>
    <row r="6" spans="1:7" x14ac:dyDescent="0.25">
      <c r="A6">
        <v>33</v>
      </c>
      <c r="B6">
        <v>99</v>
      </c>
      <c r="C6">
        <v>17</v>
      </c>
      <c r="F6" s="1"/>
      <c r="G6" s="1"/>
    </row>
    <row r="7" spans="1:7" x14ac:dyDescent="0.25">
      <c r="A7">
        <v>0</v>
      </c>
      <c r="B7">
        <v>65</v>
      </c>
      <c r="C7">
        <v>66</v>
      </c>
      <c r="F7" s="1"/>
      <c r="G7" s="1"/>
    </row>
    <row r="8" spans="1:7" x14ac:dyDescent="0.25">
      <c r="A8">
        <v>81</v>
      </c>
      <c r="B8">
        <v>100</v>
      </c>
      <c r="C8">
        <v>22</v>
      </c>
      <c r="F8" s="1"/>
      <c r="G8" s="1"/>
    </row>
    <row r="9" spans="1:7" x14ac:dyDescent="0.25">
      <c r="A9">
        <v>114</v>
      </c>
      <c r="B9">
        <v>35</v>
      </c>
      <c r="C9">
        <v>24</v>
      </c>
      <c r="F9" s="1"/>
      <c r="G9" s="1"/>
    </row>
    <row r="10" spans="1:7" x14ac:dyDescent="0.25">
      <c r="A10">
        <v>51</v>
      </c>
      <c r="B10">
        <v>130</v>
      </c>
      <c r="C10">
        <v>17</v>
      </c>
      <c r="F10" s="1"/>
      <c r="G10" s="1"/>
    </row>
    <row r="11" spans="1:7" x14ac:dyDescent="0.25">
      <c r="A11">
        <v>26</v>
      </c>
      <c r="B11">
        <v>29</v>
      </c>
      <c r="C11">
        <v>58</v>
      </c>
      <c r="F11" s="1"/>
      <c r="G11" s="1"/>
    </row>
    <row r="12" spans="1:7" x14ac:dyDescent="0.25">
      <c r="A12">
        <v>37</v>
      </c>
      <c r="B12">
        <v>28</v>
      </c>
      <c r="C12">
        <v>55</v>
      </c>
      <c r="F12" s="1"/>
      <c r="G12" s="1"/>
    </row>
    <row r="13" spans="1:7" x14ac:dyDescent="0.25">
      <c r="A13">
        <v>8</v>
      </c>
      <c r="B13">
        <v>30</v>
      </c>
      <c r="C13">
        <v>86</v>
      </c>
      <c r="F13" s="1"/>
      <c r="G13" s="1"/>
    </row>
    <row r="14" spans="1:7" x14ac:dyDescent="0.25">
      <c r="A14">
        <v>0</v>
      </c>
      <c r="B14">
        <v>27</v>
      </c>
      <c r="C14">
        <v>76</v>
      </c>
      <c r="F14" s="1"/>
      <c r="G14" s="1"/>
    </row>
    <row r="15" spans="1:7" x14ac:dyDescent="0.25">
      <c r="A15">
        <v>45</v>
      </c>
      <c r="B15">
        <v>2</v>
      </c>
      <c r="C15">
        <v>7</v>
      </c>
      <c r="F15" s="1"/>
      <c r="G15" s="1"/>
    </row>
    <row r="16" spans="1:7" x14ac:dyDescent="0.25">
      <c r="A16">
        <v>14</v>
      </c>
      <c r="B16">
        <v>74</v>
      </c>
      <c r="C16">
        <v>58</v>
      </c>
      <c r="F16" s="1"/>
      <c r="G16" s="1"/>
    </row>
    <row r="17" spans="1:7" x14ac:dyDescent="0.25">
      <c r="A17">
        <v>42</v>
      </c>
      <c r="B17">
        <v>34</v>
      </c>
      <c r="C17">
        <v>40</v>
      </c>
      <c r="F17" s="1"/>
      <c r="G17" s="1"/>
    </row>
    <row r="18" spans="1:7" x14ac:dyDescent="0.25">
      <c r="A18">
        <v>36</v>
      </c>
      <c r="B18">
        <v>55</v>
      </c>
      <c r="C18">
        <v>38</v>
      </c>
      <c r="F18" s="1"/>
      <c r="G18" s="1"/>
    </row>
    <row r="19" spans="1:7" x14ac:dyDescent="0.25">
      <c r="A19">
        <v>1</v>
      </c>
      <c r="B19">
        <v>104</v>
      </c>
      <c r="C19">
        <v>46</v>
      </c>
      <c r="F19" s="1"/>
      <c r="G19" s="1"/>
    </row>
    <row r="20" spans="1:7" x14ac:dyDescent="0.25">
      <c r="A20">
        <v>131</v>
      </c>
      <c r="B20">
        <v>46</v>
      </c>
      <c r="C20">
        <v>15</v>
      </c>
      <c r="F20" s="1"/>
      <c r="G20" s="1"/>
    </row>
    <row r="21" spans="1:7" x14ac:dyDescent="0.25">
      <c r="A21">
        <v>16</v>
      </c>
      <c r="B21">
        <v>15</v>
      </c>
      <c r="C21">
        <v>64</v>
      </c>
      <c r="F21" s="1"/>
      <c r="G21" s="1"/>
    </row>
    <row r="22" spans="1:7" x14ac:dyDescent="0.25">
      <c r="A22">
        <v>6</v>
      </c>
      <c r="B22">
        <v>30</v>
      </c>
      <c r="C22">
        <v>87</v>
      </c>
      <c r="F22" s="1"/>
      <c r="G22" s="1"/>
    </row>
    <row r="23" spans="1:7" x14ac:dyDescent="0.25">
      <c r="A23">
        <v>0</v>
      </c>
      <c r="B23">
        <v>56</v>
      </c>
      <c r="C23">
        <v>73</v>
      </c>
      <c r="F23" s="1"/>
      <c r="G23" s="1"/>
    </row>
    <row r="24" spans="1:7" x14ac:dyDescent="0.25">
      <c r="A24">
        <v>115</v>
      </c>
      <c r="B24">
        <v>15</v>
      </c>
      <c r="C24">
        <v>27</v>
      </c>
      <c r="F24" s="1"/>
      <c r="G24" s="1"/>
    </row>
    <row r="25" spans="1:7" x14ac:dyDescent="0.25">
      <c r="A25">
        <v>67</v>
      </c>
      <c r="B25">
        <v>65</v>
      </c>
      <c r="C25">
        <v>38</v>
      </c>
      <c r="F25" s="1"/>
      <c r="G25" s="1"/>
    </row>
    <row r="26" spans="1:7" x14ac:dyDescent="0.25">
      <c r="A26">
        <v>4</v>
      </c>
      <c r="B26">
        <v>53</v>
      </c>
      <c r="C26">
        <v>75</v>
      </c>
      <c r="F26" s="1"/>
      <c r="G26" s="1"/>
    </row>
    <row r="28" spans="1:7" x14ac:dyDescent="0.25">
      <c r="E28" s="3"/>
      <c r="G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28"/>
  <sheetViews>
    <sheetView zoomScaleNormal="100" workbookViewId="0">
      <selection activeCell="I2" sqref="I2:K6"/>
    </sheetView>
  </sheetViews>
  <sheetFormatPr defaultRowHeight="15" x14ac:dyDescent="0.25"/>
  <cols>
    <col min="1" max="2" width="9.85546875" customWidth="1"/>
    <col min="3" max="3" width="10.42578125" customWidth="1"/>
    <col min="4" max="4" width="2.85546875" customWidth="1"/>
    <col min="5" max="5" width="10.140625" customWidth="1"/>
    <col min="6" max="6" width="9.7109375" customWidth="1"/>
    <col min="7" max="7" width="10.140625" customWidth="1"/>
    <col min="9" max="10" width="15.140625" bestFit="1" customWidth="1"/>
    <col min="11" max="11" width="14.5703125" bestFit="1" customWidth="1"/>
    <col min="12" max="12" width="8" customWidth="1"/>
    <col min="13" max="13" width="10.7109375" customWidth="1"/>
  </cols>
  <sheetData>
    <row r="1" spans="1:11" ht="30.75" thickBot="1" x14ac:dyDescent="0.3">
      <c r="A1" s="2" t="s">
        <v>1</v>
      </c>
      <c r="B1" s="2" t="s">
        <v>2</v>
      </c>
      <c r="C1" s="2" t="s">
        <v>0</v>
      </c>
      <c r="E1" s="2"/>
      <c r="F1" s="2"/>
      <c r="G1" s="2"/>
      <c r="I1" s="4" t="s">
        <v>7</v>
      </c>
      <c r="J1" s="5"/>
      <c r="K1" s="5"/>
    </row>
    <row r="2" spans="1:11" x14ac:dyDescent="0.25">
      <c r="A2">
        <v>88</v>
      </c>
      <c r="B2">
        <v>23</v>
      </c>
      <c r="C2">
        <v>35</v>
      </c>
      <c r="E2" s="1"/>
      <c r="F2" s="1"/>
      <c r="G2" s="1"/>
      <c r="I2" s="6">
        <f t="array" ref="I2:K6">LINEST(C2:C26,A2:B26,,TRUE)</f>
        <v>-0.21578286920247236</v>
      </c>
      <c r="J2" s="7">
        <v>-0.4437872841182432</v>
      </c>
      <c r="K2" s="8">
        <v>76.713904488220749</v>
      </c>
    </row>
    <row r="3" spans="1:11" x14ac:dyDescent="0.25">
      <c r="A3">
        <v>0</v>
      </c>
      <c r="B3">
        <v>55</v>
      </c>
      <c r="C3">
        <v>72</v>
      </c>
      <c r="E3" s="1"/>
      <c r="F3" s="1"/>
      <c r="G3" s="1"/>
      <c r="I3" s="9">
        <v>8.9744634214906208E-2</v>
      </c>
      <c r="J3" s="10">
        <v>6.7185536536988846E-2</v>
      </c>
      <c r="K3" s="11">
        <v>6.2690384480339869</v>
      </c>
    </row>
    <row r="4" spans="1:11" x14ac:dyDescent="0.25">
      <c r="A4">
        <v>92</v>
      </c>
      <c r="B4">
        <v>68</v>
      </c>
      <c r="C4">
        <v>22</v>
      </c>
      <c r="E4" s="1"/>
      <c r="F4" s="1"/>
      <c r="G4" s="1"/>
      <c r="I4" s="9">
        <v>0.69976029692644093</v>
      </c>
      <c r="J4" s="10">
        <v>14.526318261135186</v>
      </c>
      <c r="K4" s="12" t="e">
        <v>#N/A</v>
      </c>
    </row>
    <row r="5" spans="1:11" x14ac:dyDescent="0.25">
      <c r="A5">
        <v>128</v>
      </c>
      <c r="B5">
        <v>102</v>
      </c>
      <c r="C5">
        <v>7</v>
      </c>
      <c r="E5" s="1"/>
      <c r="F5" s="1"/>
      <c r="G5" s="1"/>
      <c r="I5" s="9">
        <v>25.637393014290943</v>
      </c>
      <c r="J5" s="13">
        <v>22</v>
      </c>
      <c r="K5" s="12" t="e">
        <v>#N/A</v>
      </c>
    </row>
    <row r="6" spans="1:11" ht="15.75" thickBot="1" x14ac:dyDescent="0.3">
      <c r="A6">
        <v>33</v>
      </c>
      <c r="B6">
        <v>99</v>
      </c>
      <c r="C6">
        <v>17</v>
      </c>
      <c r="E6" s="1"/>
      <c r="F6" s="1"/>
      <c r="G6" s="1"/>
      <c r="I6" s="14">
        <v>10819.69371107663</v>
      </c>
      <c r="J6" s="15">
        <v>4642.3062889233706</v>
      </c>
      <c r="K6" s="16" t="e">
        <v>#N/A</v>
      </c>
    </row>
    <row r="7" spans="1:11" ht="15.75" thickBot="1" x14ac:dyDescent="0.3">
      <c r="A7">
        <v>0</v>
      </c>
      <c r="B7">
        <v>65</v>
      </c>
      <c r="C7">
        <v>66</v>
      </c>
      <c r="E7" s="1"/>
      <c r="F7" s="1"/>
      <c r="G7" s="1"/>
    </row>
    <row r="8" spans="1:11" x14ac:dyDescent="0.25">
      <c r="A8">
        <v>81</v>
      </c>
      <c r="B8">
        <v>100</v>
      </c>
      <c r="C8">
        <v>22</v>
      </c>
      <c r="E8" s="1"/>
      <c r="F8" s="1"/>
      <c r="G8" s="1"/>
      <c r="I8" s="22" t="s">
        <v>11</v>
      </c>
      <c r="J8" s="23" t="s">
        <v>11</v>
      </c>
      <c r="K8" s="24" t="s">
        <v>12</v>
      </c>
    </row>
    <row r="9" spans="1:11" x14ac:dyDescent="0.25">
      <c r="A9">
        <v>114</v>
      </c>
      <c r="B9">
        <v>35</v>
      </c>
      <c r="C9">
        <v>24</v>
      </c>
      <c r="E9" s="1"/>
      <c r="F9" s="1"/>
      <c r="G9" s="1"/>
      <c r="I9" s="25" t="s">
        <v>20</v>
      </c>
      <c r="J9" s="13" t="s">
        <v>21</v>
      </c>
      <c r="K9" s="12" t="s">
        <v>22</v>
      </c>
    </row>
    <row r="10" spans="1:11" x14ac:dyDescent="0.25">
      <c r="A10">
        <v>51</v>
      </c>
      <c r="B10">
        <v>130</v>
      </c>
      <c r="C10">
        <v>17</v>
      </c>
      <c r="E10" s="1"/>
      <c r="F10" s="1"/>
      <c r="G10" s="1"/>
      <c r="I10" s="25" t="s">
        <v>13</v>
      </c>
      <c r="J10" s="13" t="s">
        <v>14</v>
      </c>
      <c r="K10" s="12"/>
    </row>
    <row r="11" spans="1:11" x14ac:dyDescent="0.25">
      <c r="A11">
        <v>26</v>
      </c>
      <c r="B11">
        <v>29</v>
      </c>
      <c r="C11">
        <v>58</v>
      </c>
      <c r="E11" s="1"/>
      <c r="F11" s="1"/>
      <c r="G11" s="1"/>
      <c r="I11" s="25" t="s">
        <v>15</v>
      </c>
      <c r="J11" s="28" t="s">
        <v>16</v>
      </c>
      <c r="K11" s="12"/>
    </row>
    <row r="12" spans="1:11" ht="15.75" thickBot="1" x14ac:dyDescent="0.3">
      <c r="A12">
        <v>37</v>
      </c>
      <c r="B12">
        <v>28</v>
      </c>
      <c r="C12">
        <v>55</v>
      </c>
      <c r="E12" s="1"/>
      <c r="F12" s="1"/>
      <c r="G12" s="1"/>
      <c r="I12" s="26" t="s">
        <v>17</v>
      </c>
      <c r="J12" s="27" t="s">
        <v>18</v>
      </c>
      <c r="K12" s="16"/>
    </row>
    <row r="13" spans="1:11" x14ac:dyDescent="0.25">
      <c r="A13">
        <v>8</v>
      </c>
      <c r="B13">
        <v>30</v>
      </c>
      <c r="C13">
        <v>86</v>
      </c>
      <c r="E13" s="1"/>
      <c r="F13" s="1"/>
      <c r="G13" s="1"/>
    </row>
    <row r="14" spans="1:11" x14ac:dyDescent="0.25">
      <c r="A14">
        <v>0</v>
      </c>
      <c r="B14">
        <v>27</v>
      </c>
      <c r="C14">
        <v>76</v>
      </c>
      <c r="E14" s="1"/>
      <c r="F14" s="1"/>
      <c r="G14" s="1"/>
    </row>
    <row r="15" spans="1:11" x14ac:dyDescent="0.25">
      <c r="A15">
        <v>45</v>
      </c>
      <c r="B15">
        <v>2</v>
      </c>
      <c r="C15">
        <v>7</v>
      </c>
      <c r="E15" s="1"/>
      <c r="F15" s="1"/>
      <c r="G15" s="1"/>
    </row>
    <row r="16" spans="1:11" x14ac:dyDescent="0.25">
      <c r="A16">
        <v>14</v>
      </c>
      <c r="B16">
        <v>74</v>
      </c>
      <c r="C16">
        <v>58</v>
      </c>
      <c r="E16" s="1"/>
      <c r="F16" s="1"/>
      <c r="G16" s="1"/>
    </row>
    <row r="17" spans="1:7" x14ac:dyDescent="0.25">
      <c r="A17">
        <v>42</v>
      </c>
      <c r="B17">
        <v>34</v>
      </c>
      <c r="C17">
        <v>40</v>
      </c>
      <c r="E17" s="1"/>
      <c r="F17" s="1"/>
      <c r="G17" s="1"/>
    </row>
    <row r="18" spans="1:7" x14ac:dyDescent="0.25">
      <c r="A18">
        <v>36</v>
      </c>
      <c r="B18">
        <v>55</v>
      </c>
      <c r="C18">
        <v>38</v>
      </c>
      <c r="E18" s="1"/>
      <c r="F18" s="1"/>
      <c r="G18" s="1"/>
    </row>
    <row r="19" spans="1:7" x14ac:dyDescent="0.25">
      <c r="A19">
        <v>1</v>
      </c>
      <c r="B19">
        <v>104</v>
      </c>
      <c r="C19">
        <v>46</v>
      </c>
      <c r="E19" s="1"/>
      <c r="F19" s="1"/>
      <c r="G19" s="1"/>
    </row>
    <row r="20" spans="1:7" x14ac:dyDescent="0.25">
      <c r="A20">
        <v>131</v>
      </c>
      <c r="B20">
        <v>46</v>
      </c>
      <c r="C20">
        <v>15</v>
      </c>
      <c r="E20" s="1"/>
      <c r="F20" s="1"/>
      <c r="G20" s="1"/>
    </row>
    <row r="21" spans="1:7" x14ac:dyDescent="0.25">
      <c r="A21">
        <v>16</v>
      </c>
      <c r="B21">
        <v>15</v>
      </c>
      <c r="C21">
        <v>64</v>
      </c>
      <c r="E21" s="1"/>
      <c r="F21" s="1"/>
      <c r="G21" s="1"/>
    </row>
    <row r="22" spans="1:7" x14ac:dyDescent="0.25">
      <c r="A22">
        <v>6</v>
      </c>
      <c r="B22">
        <v>30</v>
      </c>
      <c r="C22">
        <v>87</v>
      </c>
      <c r="E22" s="1"/>
      <c r="F22" s="1"/>
      <c r="G22" s="1"/>
    </row>
    <row r="23" spans="1:7" x14ac:dyDescent="0.25">
      <c r="A23">
        <v>0</v>
      </c>
      <c r="B23">
        <v>56</v>
      </c>
      <c r="C23">
        <v>73</v>
      </c>
      <c r="E23" s="1"/>
      <c r="F23" s="1"/>
      <c r="G23" s="1"/>
    </row>
    <row r="24" spans="1:7" x14ac:dyDescent="0.25">
      <c r="A24">
        <v>115</v>
      </c>
      <c r="B24">
        <v>15</v>
      </c>
      <c r="C24">
        <v>27</v>
      </c>
      <c r="E24" s="1"/>
      <c r="F24" s="1"/>
      <c r="G24" s="1"/>
    </row>
    <row r="25" spans="1:7" x14ac:dyDescent="0.25">
      <c r="A25">
        <v>67</v>
      </c>
      <c r="B25">
        <v>65</v>
      </c>
      <c r="C25">
        <v>38</v>
      </c>
      <c r="E25" s="1"/>
      <c r="F25" s="1"/>
      <c r="G25" s="1"/>
    </row>
    <row r="26" spans="1:7" x14ac:dyDescent="0.25">
      <c r="A26">
        <v>4</v>
      </c>
      <c r="B26">
        <v>53</v>
      </c>
      <c r="C26">
        <v>75</v>
      </c>
      <c r="E26" s="1"/>
      <c r="F26" s="1"/>
      <c r="G26" s="1"/>
    </row>
    <row r="28" spans="1:7" x14ac:dyDescent="0.25">
      <c r="E28" s="3"/>
      <c r="G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28"/>
  <sheetViews>
    <sheetView zoomScaleNormal="100" workbookViewId="0">
      <selection activeCell="K2" sqref="K2"/>
    </sheetView>
  </sheetViews>
  <sheetFormatPr defaultRowHeight="15" x14ac:dyDescent="0.25"/>
  <cols>
    <col min="1" max="2" width="9.85546875" customWidth="1"/>
    <col min="3" max="3" width="10.42578125" customWidth="1"/>
    <col min="4" max="4" width="2.85546875" customWidth="1"/>
    <col min="5" max="5" width="10.140625" customWidth="1"/>
    <col min="6" max="6" width="9.7109375" customWidth="1"/>
    <col min="7" max="7" width="10.140625" customWidth="1"/>
    <col min="9" max="10" width="15.140625" bestFit="1" customWidth="1"/>
    <col min="12" max="12" width="8" customWidth="1"/>
    <col min="13" max="13" width="10.7109375" customWidth="1"/>
  </cols>
  <sheetData>
    <row r="1" spans="1:11" ht="30.75" thickBot="1" x14ac:dyDescent="0.3">
      <c r="A1" s="2" t="s">
        <v>1</v>
      </c>
      <c r="B1" s="2" t="s">
        <v>2</v>
      </c>
      <c r="C1" s="2" t="s">
        <v>0</v>
      </c>
      <c r="E1" s="2" t="s">
        <v>3</v>
      </c>
      <c r="F1" s="2" t="s">
        <v>4</v>
      </c>
      <c r="G1" s="2" t="s">
        <v>5</v>
      </c>
      <c r="I1" s="4" t="s">
        <v>7</v>
      </c>
      <c r="J1" s="5"/>
      <c r="K1" s="5"/>
    </row>
    <row r="2" spans="1:11" x14ac:dyDescent="0.25">
      <c r="A2">
        <v>88</v>
      </c>
      <c r="B2">
        <v>23</v>
      </c>
      <c r="C2">
        <v>35</v>
      </c>
      <c r="E2" s="1">
        <f t="shared" ref="E2:E26" si="0">$J$10*B2+$I$10*A2+$K$2</f>
        <v>32.697608159910345</v>
      </c>
      <c r="F2" s="1">
        <f>C2-E2</f>
        <v>2.3023918400896548</v>
      </c>
      <c r="G2" s="1">
        <f>F2^2</f>
        <v>5.3010081853114261</v>
      </c>
      <c r="I2" s="6">
        <f t="array" ref="I2:K6">LINEST(C2:C26,A2:B26,,TRUE)</f>
        <v>-0.21578286920247236</v>
      </c>
      <c r="J2" s="7">
        <v>-0.4437872841182432</v>
      </c>
      <c r="K2" s="8">
        <v>76.713904488220749</v>
      </c>
    </row>
    <row r="3" spans="1:11" x14ac:dyDescent="0.25">
      <c r="A3">
        <v>0</v>
      </c>
      <c r="B3">
        <v>55</v>
      </c>
      <c r="C3">
        <v>72</v>
      </c>
      <c r="E3" s="1">
        <f t="shared" si="0"/>
        <v>64.845854964979182</v>
      </c>
      <c r="F3" s="1">
        <f t="shared" ref="F3:F26" si="1">C3-E3</f>
        <v>7.154145035020818</v>
      </c>
      <c r="G3" s="1">
        <f t="shared" ref="G3:G26" si="2">F3^2</f>
        <v>51.181791182113024</v>
      </c>
      <c r="I3" s="9">
        <v>8.9744634214906208E-2</v>
      </c>
      <c r="J3" s="10">
        <v>6.7185536536988846E-2</v>
      </c>
      <c r="K3" s="11">
        <v>6.2690384480339869</v>
      </c>
    </row>
    <row r="4" spans="1:11" x14ac:dyDescent="0.25">
      <c r="A4">
        <v>92</v>
      </c>
      <c r="B4">
        <v>68</v>
      </c>
      <c r="C4">
        <v>22</v>
      </c>
      <c r="E4" s="1">
        <f t="shared" si="0"/>
        <v>21.212236104512279</v>
      </c>
      <c r="F4" s="1">
        <f t="shared" si="1"/>
        <v>0.7877638954877213</v>
      </c>
      <c r="G4" s="1">
        <f t="shared" si="2"/>
        <v>0.62057195503398954</v>
      </c>
      <c r="I4" s="9">
        <v>0.69976029692644093</v>
      </c>
      <c r="J4" s="10">
        <v>14.526318261135186</v>
      </c>
      <c r="K4" s="12" t="e">
        <v>#N/A</v>
      </c>
    </row>
    <row r="5" spans="1:11" x14ac:dyDescent="0.25">
      <c r="A5">
        <v>128</v>
      </c>
      <c r="B5">
        <v>102</v>
      </c>
      <c r="C5">
        <v>7</v>
      </c>
      <c r="E5" s="1">
        <f t="shared" si="0"/>
        <v>-2.1007237918408919</v>
      </c>
      <c r="F5" s="1">
        <f t="shared" si="1"/>
        <v>9.1007237918408919</v>
      </c>
      <c r="G5" s="1">
        <f t="shared" si="2"/>
        <v>82.823173535378857</v>
      </c>
      <c r="I5" s="9">
        <v>25.637393014290943</v>
      </c>
      <c r="J5" s="13">
        <v>22</v>
      </c>
      <c r="K5" s="12" t="e">
        <v>#N/A</v>
      </c>
    </row>
    <row r="6" spans="1:11" ht="15.75" thickBot="1" x14ac:dyDescent="0.3">
      <c r="A6">
        <v>33</v>
      </c>
      <c r="B6">
        <v>99</v>
      </c>
      <c r="C6">
        <v>17</v>
      </c>
      <c r="E6" s="1">
        <f t="shared" si="0"/>
        <v>40.706430171232412</v>
      </c>
      <c r="F6" s="1">
        <f t="shared" si="1"/>
        <v>-23.706430171232412</v>
      </c>
      <c r="G6" s="1">
        <f t="shared" si="2"/>
        <v>561.99483146351838</v>
      </c>
      <c r="I6" s="14">
        <v>10819.69371107663</v>
      </c>
      <c r="J6" s="15">
        <v>4642.3062889233706</v>
      </c>
      <c r="K6" s="16" t="e">
        <v>#N/A</v>
      </c>
    </row>
    <row r="7" spans="1:11" x14ac:dyDescent="0.25">
      <c r="A7">
        <v>0</v>
      </c>
      <c r="B7">
        <v>65</v>
      </c>
      <c r="C7">
        <v>66</v>
      </c>
      <c r="E7" s="1">
        <f t="shared" si="0"/>
        <v>62.688027778935265</v>
      </c>
      <c r="F7" s="1">
        <f t="shared" si="1"/>
        <v>3.3119722210647353</v>
      </c>
      <c r="G7" s="1">
        <f t="shared" si="2"/>
        <v>10.969159993104476</v>
      </c>
    </row>
    <row r="8" spans="1:11" ht="15.75" thickBot="1" x14ac:dyDescent="0.3">
      <c r="A8">
        <v>81</v>
      </c>
      <c r="B8">
        <v>100</v>
      </c>
      <c r="C8">
        <v>22</v>
      </c>
      <c r="E8" s="1">
        <f t="shared" si="0"/>
        <v>19.188850834222904</v>
      </c>
      <c r="F8" s="1">
        <f t="shared" si="1"/>
        <v>2.8111491657770955</v>
      </c>
      <c r="G8" s="1">
        <f t="shared" si="2"/>
        <v>7.9025596322492602</v>
      </c>
      <c r="I8" s="5" t="s">
        <v>10</v>
      </c>
      <c r="J8" s="5"/>
    </row>
    <row r="9" spans="1:11" x14ac:dyDescent="0.25">
      <c r="A9">
        <v>114</v>
      </c>
      <c r="B9">
        <v>35</v>
      </c>
      <c r="C9">
        <v>24</v>
      </c>
      <c r="E9" s="1">
        <f t="shared" si="0"/>
        <v>18.569742368354866</v>
      </c>
      <c r="F9" s="1">
        <f t="shared" si="1"/>
        <v>5.4302576316451336</v>
      </c>
      <c r="G9" s="1">
        <f t="shared" si="2"/>
        <v>29.487697946040218</v>
      </c>
      <c r="I9" s="18" t="s">
        <v>1</v>
      </c>
      <c r="J9" s="19" t="s">
        <v>2</v>
      </c>
    </row>
    <row r="10" spans="1:11" ht="15.75" thickBot="1" x14ac:dyDescent="0.3">
      <c r="A10">
        <v>51</v>
      </c>
      <c r="B10">
        <v>130</v>
      </c>
      <c r="C10">
        <v>17</v>
      </c>
      <c r="E10" s="1">
        <f t="shared" si="0"/>
        <v>26.028992162594342</v>
      </c>
      <c r="F10" s="1">
        <f t="shared" si="1"/>
        <v>-9.0289921625943421</v>
      </c>
      <c r="G10" s="1">
        <f t="shared" si="2"/>
        <v>81.522699472190055</v>
      </c>
      <c r="I10" s="14">
        <v>-0.44378742955010664</v>
      </c>
      <c r="J10" s="20">
        <v>-0.21578271860439205</v>
      </c>
    </row>
    <row r="11" spans="1:11" x14ac:dyDescent="0.25">
      <c r="A11">
        <v>26</v>
      </c>
      <c r="B11">
        <v>29</v>
      </c>
      <c r="C11">
        <v>58</v>
      </c>
      <c r="E11" s="1">
        <f t="shared" si="0"/>
        <v>58.917732480390605</v>
      </c>
      <c r="F11" s="1">
        <f t="shared" si="1"/>
        <v>-0.91773248039060462</v>
      </c>
      <c r="G11" s="1">
        <f t="shared" si="2"/>
        <v>0.84223290556389152</v>
      </c>
    </row>
    <row r="12" spans="1:11" x14ac:dyDescent="0.25">
      <c r="A12">
        <v>37</v>
      </c>
      <c r="B12">
        <v>28</v>
      </c>
      <c r="C12">
        <v>55</v>
      </c>
      <c r="E12" s="1">
        <f t="shared" si="0"/>
        <v>54.251853473943825</v>
      </c>
      <c r="F12" s="1">
        <f t="shared" si="1"/>
        <v>0.74814652605617482</v>
      </c>
      <c r="G12" s="1">
        <f t="shared" si="2"/>
        <v>0.55972322444992262</v>
      </c>
      <c r="I12" s="17"/>
    </row>
    <row r="13" spans="1:11" x14ac:dyDescent="0.25">
      <c r="A13">
        <v>8</v>
      </c>
      <c r="B13">
        <v>30</v>
      </c>
      <c r="C13">
        <v>86</v>
      </c>
      <c r="E13" s="1">
        <f t="shared" si="0"/>
        <v>66.690123493688134</v>
      </c>
      <c r="F13" s="1">
        <f t="shared" si="1"/>
        <v>19.309876506311866</v>
      </c>
      <c r="G13" s="1">
        <f t="shared" si="2"/>
        <v>372.87133068901494</v>
      </c>
    </row>
    <row r="14" spans="1:11" x14ac:dyDescent="0.25">
      <c r="A14">
        <v>0</v>
      </c>
      <c r="B14">
        <v>27</v>
      </c>
      <c r="C14">
        <v>76</v>
      </c>
      <c r="E14" s="1">
        <f t="shared" si="0"/>
        <v>70.887771085902159</v>
      </c>
      <c r="F14" s="1">
        <f t="shared" si="1"/>
        <v>5.112228914097841</v>
      </c>
      <c r="G14" s="1">
        <f t="shared" si="2"/>
        <v>26.13488447013799</v>
      </c>
    </row>
    <row r="15" spans="1:11" x14ac:dyDescent="0.25">
      <c r="A15">
        <v>45</v>
      </c>
      <c r="B15">
        <v>2</v>
      </c>
      <c r="C15">
        <v>7</v>
      </c>
      <c r="E15" s="1">
        <f t="shared" si="0"/>
        <v>56.311904721257164</v>
      </c>
      <c r="F15" s="1">
        <f t="shared" si="1"/>
        <v>-49.311904721257164</v>
      </c>
      <c r="G15" s="1">
        <f t="shared" si="2"/>
        <v>2431.6639472383445</v>
      </c>
    </row>
    <row r="16" spans="1:11" x14ac:dyDescent="0.25">
      <c r="A16">
        <v>14</v>
      </c>
      <c r="B16">
        <v>74</v>
      </c>
      <c r="C16">
        <v>58</v>
      </c>
      <c r="E16" s="1">
        <f t="shared" si="0"/>
        <v>54.532959297794243</v>
      </c>
      <c r="F16" s="1">
        <f t="shared" si="1"/>
        <v>3.4670407022057574</v>
      </c>
      <c r="G16" s="1">
        <f t="shared" si="2"/>
        <v>12.020371230751392</v>
      </c>
    </row>
    <row r="17" spans="1:7" x14ac:dyDescent="0.25">
      <c r="A17">
        <v>42</v>
      </c>
      <c r="B17">
        <v>34</v>
      </c>
      <c r="C17">
        <v>40</v>
      </c>
      <c r="E17" s="1">
        <f t="shared" si="0"/>
        <v>50.738220014566934</v>
      </c>
      <c r="F17" s="1">
        <f t="shared" si="1"/>
        <v>-10.738220014566934</v>
      </c>
      <c r="G17" s="1">
        <f t="shared" si="2"/>
        <v>115.30936908124589</v>
      </c>
    </row>
    <row r="18" spans="1:7" x14ac:dyDescent="0.25">
      <c r="A18">
        <v>36</v>
      </c>
      <c r="B18">
        <v>55</v>
      </c>
      <c r="C18">
        <v>38</v>
      </c>
      <c r="E18" s="1">
        <f t="shared" si="0"/>
        <v>48.869507501175349</v>
      </c>
      <c r="F18" s="1">
        <f t="shared" si="1"/>
        <v>-10.869507501175349</v>
      </c>
      <c r="G18" s="1">
        <f t="shared" si="2"/>
        <v>118.14619331810718</v>
      </c>
    </row>
    <row r="19" spans="1:7" x14ac:dyDescent="0.25">
      <c r="A19">
        <v>1</v>
      </c>
      <c r="B19">
        <v>104</v>
      </c>
      <c r="C19">
        <v>46</v>
      </c>
      <c r="E19" s="1">
        <f t="shared" si="0"/>
        <v>53.82871432381387</v>
      </c>
      <c r="F19" s="1">
        <f t="shared" si="1"/>
        <v>-7.8287143238138697</v>
      </c>
      <c r="G19" s="1">
        <f t="shared" si="2"/>
        <v>61.288767963888453</v>
      </c>
    </row>
    <row r="20" spans="1:7" x14ac:dyDescent="0.25">
      <c r="A20">
        <v>131</v>
      </c>
      <c r="B20">
        <v>46</v>
      </c>
      <c r="C20">
        <v>15</v>
      </c>
      <c r="E20" s="1">
        <f t="shared" si="0"/>
        <v>8.6517461613547511</v>
      </c>
      <c r="F20" s="1">
        <f t="shared" si="1"/>
        <v>6.3482538386452489</v>
      </c>
      <c r="G20" s="1">
        <f t="shared" si="2"/>
        <v>40.300326799874135</v>
      </c>
    </row>
    <row r="21" spans="1:7" x14ac:dyDescent="0.25">
      <c r="A21">
        <v>16</v>
      </c>
      <c r="B21">
        <v>15</v>
      </c>
      <c r="C21">
        <v>64</v>
      </c>
      <c r="E21" s="1">
        <f t="shared" si="0"/>
        <v>66.376564836353168</v>
      </c>
      <c r="F21" s="1">
        <f t="shared" si="1"/>
        <v>-2.3765648363531682</v>
      </c>
      <c r="G21" s="1">
        <f t="shared" si="2"/>
        <v>5.6480604213903609</v>
      </c>
    </row>
    <row r="22" spans="1:7" x14ac:dyDescent="0.25">
      <c r="A22">
        <v>6</v>
      </c>
      <c r="B22">
        <v>30</v>
      </c>
      <c r="C22">
        <v>87</v>
      </c>
      <c r="E22" s="1">
        <f t="shared" si="0"/>
        <v>67.577698352788346</v>
      </c>
      <c r="F22" s="1">
        <f t="shared" si="1"/>
        <v>19.422301647211654</v>
      </c>
      <c r="G22" s="1">
        <f t="shared" si="2"/>
        <v>377.22580127528056</v>
      </c>
    </row>
    <row r="23" spans="1:7" x14ac:dyDescent="0.25">
      <c r="A23">
        <v>0</v>
      </c>
      <c r="B23">
        <v>56</v>
      </c>
      <c r="C23">
        <v>73</v>
      </c>
      <c r="E23" s="1">
        <f t="shared" si="0"/>
        <v>64.630072246374795</v>
      </c>
      <c r="F23" s="1">
        <f t="shared" si="1"/>
        <v>8.3699277536252055</v>
      </c>
      <c r="G23" s="1">
        <f t="shared" si="2"/>
        <v>70.055690600905479</v>
      </c>
    </row>
    <row r="24" spans="1:7" x14ac:dyDescent="0.25">
      <c r="A24">
        <v>115</v>
      </c>
      <c r="B24">
        <v>15</v>
      </c>
      <c r="C24">
        <v>27</v>
      </c>
      <c r="E24" s="1">
        <f t="shared" si="0"/>
        <v>22.441609310892602</v>
      </c>
      <c r="F24" s="1">
        <f t="shared" si="1"/>
        <v>4.558390689107398</v>
      </c>
      <c r="G24" s="1">
        <f t="shared" si="2"/>
        <v>20.778925674541018</v>
      </c>
    </row>
    <row r="25" spans="1:7" x14ac:dyDescent="0.25">
      <c r="A25">
        <v>67</v>
      </c>
      <c r="B25">
        <v>65</v>
      </c>
      <c r="C25">
        <v>38</v>
      </c>
      <c r="E25" s="1">
        <f t="shared" si="0"/>
        <v>32.954269999078122</v>
      </c>
      <c r="F25" s="1">
        <f t="shared" si="1"/>
        <v>5.0457300009218784</v>
      </c>
      <c r="G25" s="1">
        <f t="shared" si="2"/>
        <v>25.4593912422031</v>
      </c>
    </row>
    <row r="26" spans="1:7" x14ac:dyDescent="0.25">
      <c r="A26">
        <v>4</v>
      </c>
      <c r="B26">
        <v>53</v>
      </c>
      <c r="C26">
        <v>75</v>
      </c>
      <c r="E26" s="1">
        <f t="shared" si="0"/>
        <v>63.502270683987547</v>
      </c>
      <c r="F26" s="1">
        <f t="shared" si="1"/>
        <v>11.497729316012453</v>
      </c>
      <c r="G26" s="1">
        <f t="shared" si="2"/>
        <v>132.19777942429221</v>
      </c>
    </row>
    <row r="28" spans="1:7" x14ac:dyDescent="0.25">
      <c r="E28" s="3"/>
      <c r="F28" t="s">
        <v>6</v>
      </c>
      <c r="G28" s="1">
        <f>SUM(G2:G26)</f>
        <v>4642.3062889249304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28"/>
  <sheetViews>
    <sheetView zoomScaleNormal="100" workbookViewId="0">
      <selection activeCell="A28" sqref="A28:G28"/>
    </sheetView>
  </sheetViews>
  <sheetFormatPr defaultRowHeight="15" x14ac:dyDescent="0.25"/>
  <cols>
    <col min="1" max="2" width="9.85546875" customWidth="1"/>
    <col min="3" max="3" width="10.42578125" customWidth="1"/>
    <col min="4" max="4" width="2.85546875" customWidth="1"/>
    <col min="5" max="5" width="10.140625" customWidth="1"/>
    <col min="6" max="6" width="9.7109375" customWidth="1"/>
    <col min="7" max="7" width="10.140625" customWidth="1"/>
    <col min="9" max="10" width="15.140625" bestFit="1" customWidth="1"/>
    <col min="12" max="12" width="8" customWidth="1"/>
    <col min="13" max="13" width="10.7109375" customWidth="1"/>
  </cols>
  <sheetData>
    <row r="1" spans="1:11" ht="30.75" thickBot="1" x14ac:dyDescent="0.3">
      <c r="A1" s="2" t="s">
        <v>1</v>
      </c>
      <c r="B1" s="2" t="s">
        <v>2</v>
      </c>
      <c r="C1" s="2" t="s">
        <v>0</v>
      </c>
      <c r="E1" s="2" t="s">
        <v>3</v>
      </c>
      <c r="F1" s="2" t="s">
        <v>4</v>
      </c>
      <c r="G1" s="2" t="s">
        <v>5</v>
      </c>
      <c r="I1" s="4" t="s">
        <v>7</v>
      </c>
      <c r="J1" s="5"/>
      <c r="K1" s="5"/>
    </row>
    <row r="2" spans="1:11" x14ac:dyDescent="0.25">
      <c r="A2">
        <v>88</v>
      </c>
      <c r="B2">
        <v>23</v>
      </c>
      <c r="C2">
        <v>35</v>
      </c>
      <c r="E2" s="1">
        <f>$I$10*A2+$J$10*B2+$K$2</f>
        <v>32.697608159910345</v>
      </c>
      <c r="F2" s="1">
        <f>C2-E2</f>
        <v>2.3023918400896548</v>
      </c>
      <c r="G2" s="1">
        <f>F2^2</f>
        <v>5.3010081853114261</v>
      </c>
      <c r="I2" s="6">
        <f t="array" ref="I2:K6">LINEST(C2:C26,A2:B26,,TRUE)</f>
        <v>-0.21578286920247236</v>
      </c>
      <c r="J2" s="7">
        <v>-0.4437872841182432</v>
      </c>
      <c r="K2" s="8">
        <v>76.713904488220749</v>
      </c>
    </row>
    <row r="3" spans="1:11" x14ac:dyDescent="0.25">
      <c r="A3">
        <v>0</v>
      </c>
      <c r="B3">
        <v>55</v>
      </c>
      <c r="C3">
        <v>72</v>
      </c>
      <c r="E3" s="1">
        <f t="shared" ref="E3:E26" si="0">$I$10*A3+$J$10*B3+$K$2</f>
        <v>64.845854964979182</v>
      </c>
      <c r="F3" s="1">
        <f t="shared" ref="F3:F26" si="1">C3-E3</f>
        <v>7.154145035020818</v>
      </c>
      <c r="G3" s="1">
        <f t="shared" ref="G3:G26" si="2">F3^2</f>
        <v>51.181791182113024</v>
      </c>
      <c r="I3" s="9">
        <v>8.9744634214906208E-2</v>
      </c>
      <c r="J3" s="10">
        <v>6.7185536536988846E-2</v>
      </c>
      <c r="K3" s="11">
        <v>6.2690384480339869</v>
      </c>
    </row>
    <row r="4" spans="1:11" x14ac:dyDescent="0.25">
      <c r="A4">
        <v>92</v>
      </c>
      <c r="B4">
        <v>68</v>
      </c>
      <c r="C4">
        <v>22</v>
      </c>
      <c r="E4" s="1">
        <f t="shared" si="0"/>
        <v>21.212236104512279</v>
      </c>
      <c r="F4" s="1">
        <f t="shared" si="1"/>
        <v>0.7877638954877213</v>
      </c>
      <c r="G4" s="1">
        <f t="shared" si="2"/>
        <v>0.62057195503398954</v>
      </c>
      <c r="I4" s="9">
        <v>0.69976029692644093</v>
      </c>
      <c r="J4" s="10">
        <v>14.526318261135186</v>
      </c>
      <c r="K4" s="12" t="e">
        <v>#N/A</v>
      </c>
    </row>
    <row r="5" spans="1:11" x14ac:dyDescent="0.25">
      <c r="A5">
        <v>128</v>
      </c>
      <c r="B5">
        <v>102</v>
      </c>
      <c r="C5">
        <v>7</v>
      </c>
      <c r="E5" s="1">
        <f t="shared" si="0"/>
        <v>-2.1007237918408919</v>
      </c>
      <c r="F5" s="1">
        <f t="shared" si="1"/>
        <v>9.1007237918408919</v>
      </c>
      <c r="G5" s="1">
        <f t="shared" si="2"/>
        <v>82.823173535378857</v>
      </c>
      <c r="I5" s="9">
        <v>25.637393014290943</v>
      </c>
      <c r="J5" s="13">
        <v>22</v>
      </c>
      <c r="K5" s="12" t="e">
        <v>#N/A</v>
      </c>
    </row>
    <row r="6" spans="1:11" ht="15.75" thickBot="1" x14ac:dyDescent="0.3">
      <c r="A6">
        <v>33</v>
      </c>
      <c r="B6">
        <v>99</v>
      </c>
      <c r="C6">
        <v>17</v>
      </c>
      <c r="E6" s="1">
        <f t="shared" si="0"/>
        <v>40.706430171232412</v>
      </c>
      <c r="F6" s="1">
        <f t="shared" si="1"/>
        <v>-23.706430171232412</v>
      </c>
      <c r="G6" s="1">
        <f t="shared" si="2"/>
        <v>561.99483146351838</v>
      </c>
      <c r="I6" s="14">
        <v>10819.69371107663</v>
      </c>
      <c r="J6" s="15">
        <v>4642.3062889233706</v>
      </c>
      <c r="K6" s="16" t="e">
        <v>#N/A</v>
      </c>
    </row>
    <row r="7" spans="1:11" x14ac:dyDescent="0.25">
      <c r="A7">
        <v>0</v>
      </c>
      <c r="B7">
        <v>65</v>
      </c>
      <c r="C7">
        <v>66</v>
      </c>
      <c r="E7" s="1">
        <f t="shared" si="0"/>
        <v>62.688027778935265</v>
      </c>
      <c r="F7" s="1">
        <f t="shared" si="1"/>
        <v>3.3119722210647353</v>
      </c>
      <c r="G7" s="1">
        <f t="shared" si="2"/>
        <v>10.969159993104476</v>
      </c>
    </row>
    <row r="8" spans="1:11" ht="15.75" thickBot="1" x14ac:dyDescent="0.3">
      <c r="A8">
        <v>81</v>
      </c>
      <c r="B8">
        <v>100</v>
      </c>
      <c r="C8">
        <v>22</v>
      </c>
      <c r="E8" s="1">
        <f t="shared" si="0"/>
        <v>19.188850834222904</v>
      </c>
      <c r="F8" s="1">
        <f t="shared" si="1"/>
        <v>2.8111491657770955</v>
      </c>
      <c r="G8" s="1">
        <f t="shared" si="2"/>
        <v>7.9025596322492602</v>
      </c>
      <c r="I8" s="5" t="s">
        <v>10</v>
      </c>
      <c r="J8" s="5"/>
    </row>
    <row r="9" spans="1:11" x14ac:dyDescent="0.25">
      <c r="A9">
        <v>114</v>
      </c>
      <c r="B9">
        <v>35</v>
      </c>
      <c r="C9">
        <v>24</v>
      </c>
      <c r="E9" s="1">
        <f t="shared" si="0"/>
        <v>18.569742368354866</v>
      </c>
      <c r="F9" s="1">
        <f t="shared" si="1"/>
        <v>5.4302576316451336</v>
      </c>
      <c r="G9" s="1">
        <f t="shared" si="2"/>
        <v>29.487697946040218</v>
      </c>
      <c r="I9" s="18" t="s">
        <v>1</v>
      </c>
      <c r="J9" s="19" t="s">
        <v>2</v>
      </c>
    </row>
    <row r="10" spans="1:11" ht="15.75" thickBot="1" x14ac:dyDescent="0.3">
      <c r="A10">
        <v>51</v>
      </c>
      <c r="B10">
        <v>130</v>
      </c>
      <c r="C10">
        <v>17</v>
      </c>
      <c r="E10" s="1">
        <f t="shared" si="0"/>
        <v>26.028992162594342</v>
      </c>
      <c r="F10" s="1">
        <f t="shared" si="1"/>
        <v>-9.0289921625943421</v>
      </c>
      <c r="G10" s="1">
        <f t="shared" si="2"/>
        <v>81.522699472190055</v>
      </c>
      <c r="I10" s="14">
        <v>-0.44378742955010664</v>
      </c>
      <c r="J10" s="20">
        <v>-0.21578271860439205</v>
      </c>
    </row>
    <row r="11" spans="1:11" x14ac:dyDescent="0.25">
      <c r="A11">
        <v>26</v>
      </c>
      <c r="B11">
        <v>29</v>
      </c>
      <c r="C11">
        <v>58</v>
      </c>
      <c r="E11" s="1">
        <f t="shared" si="0"/>
        <v>58.917732480390605</v>
      </c>
      <c r="F11" s="1">
        <f t="shared" si="1"/>
        <v>-0.91773248039060462</v>
      </c>
      <c r="G11" s="1">
        <f t="shared" si="2"/>
        <v>0.84223290556389152</v>
      </c>
    </row>
    <row r="12" spans="1:11" x14ac:dyDescent="0.25">
      <c r="A12">
        <v>37</v>
      </c>
      <c r="B12">
        <v>28</v>
      </c>
      <c r="C12">
        <v>55</v>
      </c>
      <c r="E12" s="1">
        <f t="shared" si="0"/>
        <v>54.251853473943825</v>
      </c>
      <c r="F12" s="1">
        <f t="shared" si="1"/>
        <v>0.74814652605617482</v>
      </c>
      <c r="G12" s="1">
        <f t="shared" si="2"/>
        <v>0.55972322444992262</v>
      </c>
      <c r="I12" s="17"/>
    </row>
    <row r="13" spans="1:11" x14ac:dyDescent="0.25">
      <c r="A13">
        <v>8</v>
      </c>
      <c r="B13">
        <v>30</v>
      </c>
      <c r="C13">
        <v>86</v>
      </c>
      <c r="E13" s="1">
        <f t="shared" si="0"/>
        <v>66.690123493688134</v>
      </c>
      <c r="F13" s="1">
        <f t="shared" si="1"/>
        <v>19.309876506311866</v>
      </c>
      <c r="G13" s="1">
        <f t="shared" si="2"/>
        <v>372.87133068901494</v>
      </c>
      <c r="J13" s="1">
        <f>I6/(I6+J6)</f>
        <v>0.69976029692644093</v>
      </c>
    </row>
    <row r="14" spans="1:11" x14ac:dyDescent="0.25">
      <c r="A14">
        <v>0</v>
      </c>
      <c r="B14">
        <v>27</v>
      </c>
      <c r="C14">
        <v>76</v>
      </c>
      <c r="E14" s="1">
        <f t="shared" si="0"/>
        <v>70.887771085902159</v>
      </c>
      <c r="F14" s="1">
        <f t="shared" si="1"/>
        <v>5.112228914097841</v>
      </c>
      <c r="G14" s="1">
        <f t="shared" si="2"/>
        <v>26.13488447013799</v>
      </c>
    </row>
    <row r="15" spans="1:11" x14ac:dyDescent="0.25">
      <c r="A15">
        <v>45</v>
      </c>
      <c r="B15">
        <v>2</v>
      </c>
      <c r="C15">
        <v>7</v>
      </c>
      <c r="E15" s="1">
        <f t="shared" si="0"/>
        <v>56.311904721257164</v>
      </c>
      <c r="F15" s="1">
        <f t="shared" si="1"/>
        <v>-49.311904721257164</v>
      </c>
      <c r="G15" s="1">
        <f t="shared" si="2"/>
        <v>2431.6639472383445</v>
      </c>
    </row>
    <row r="16" spans="1:11" x14ac:dyDescent="0.25">
      <c r="A16">
        <v>14</v>
      </c>
      <c r="B16">
        <v>74</v>
      </c>
      <c r="C16">
        <v>58</v>
      </c>
      <c r="E16" s="1">
        <f t="shared" si="0"/>
        <v>54.532959297794243</v>
      </c>
      <c r="F16" s="1">
        <f t="shared" si="1"/>
        <v>3.4670407022057574</v>
      </c>
      <c r="G16" s="1">
        <f t="shared" si="2"/>
        <v>12.020371230751392</v>
      </c>
    </row>
    <row r="17" spans="1:7" x14ac:dyDescent="0.25">
      <c r="A17">
        <v>42</v>
      </c>
      <c r="B17">
        <v>34</v>
      </c>
      <c r="C17">
        <v>40</v>
      </c>
      <c r="E17" s="1">
        <f t="shared" si="0"/>
        <v>50.738220014566934</v>
      </c>
      <c r="F17" s="1">
        <f t="shared" si="1"/>
        <v>-10.738220014566934</v>
      </c>
      <c r="G17" s="1">
        <f t="shared" si="2"/>
        <v>115.30936908124589</v>
      </c>
    </row>
    <row r="18" spans="1:7" x14ac:dyDescent="0.25">
      <c r="A18">
        <v>36</v>
      </c>
      <c r="B18">
        <v>55</v>
      </c>
      <c r="C18">
        <v>38</v>
      </c>
      <c r="E18" s="1">
        <f t="shared" si="0"/>
        <v>48.869507501175349</v>
      </c>
      <c r="F18" s="1">
        <f t="shared" si="1"/>
        <v>-10.869507501175349</v>
      </c>
      <c r="G18" s="1">
        <f t="shared" si="2"/>
        <v>118.14619331810718</v>
      </c>
    </row>
    <row r="19" spans="1:7" x14ac:dyDescent="0.25">
      <c r="A19">
        <v>1</v>
      </c>
      <c r="B19">
        <v>104</v>
      </c>
      <c r="C19">
        <v>46</v>
      </c>
      <c r="E19" s="1">
        <f t="shared" si="0"/>
        <v>53.82871432381387</v>
      </c>
      <c r="F19" s="1">
        <f t="shared" si="1"/>
        <v>-7.8287143238138697</v>
      </c>
      <c r="G19" s="1">
        <f t="shared" si="2"/>
        <v>61.288767963888453</v>
      </c>
    </row>
    <row r="20" spans="1:7" x14ac:dyDescent="0.25">
      <c r="A20">
        <v>131</v>
      </c>
      <c r="B20">
        <v>46</v>
      </c>
      <c r="C20">
        <v>15</v>
      </c>
      <c r="E20" s="1">
        <f t="shared" si="0"/>
        <v>8.6517461613547511</v>
      </c>
      <c r="F20" s="1">
        <f t="shared" si="1"/>
        <v>6.3482538386452489</v>
      </c>
      <c r="G20" s="1">
        <f t="shared" si="2"/>
        <v>40.300326799874135</v>
      </c>
    </row>
    <row r="21" spans="1:7" x14ac:dyDescent="0.25">
      <c r="A21">
        <v>16</v>
      </c>
      <c r="B21">
        <v>15</v>
      </c>
      <c r="C21">
        <v>64</v>
      </c>
      <c r="E21" s="1">
        <f t="shared" si="0"/>
        <v>66.376564836353168</v>
      </c>
      <c r="F21" s="1">
        <f t="shared" si="1"/>
        <v>-2.3765648363531682</v>
      </c>
      <c r="G21" s="1">
        <f t="shared" si="2"/>
        <v>5.6480604213903609</v>
      </c>
    </row>
    <row r="22" spans="1:7" x14ac:dyDescent="0.25">
      <c r="A22">
        <v>6</v>
      </c>
      <c r="B22">
        <v>30</v>
      </c>
      <c r="C22">
        <v>87</v>
      </c>
      <c r="E22" s="1">
        <f t="shared" si="0"/>
        <v>67.577698352788346</v>
      </c>
      <c r="F22" s="1">
        <f t="shared" si="1"/>
        <v>19.422301647211654</v>
      </c>
      <c r="G22" s="1">
        <f t="shared" si="2"/>
        <v>377.22580127528056</v>
      </c>
    </row>
    <row r="23" spans="1:7" x14ac:dyDescent="0.25">
      <c r="A23">
        <v>0</v>
      </c>
      <c r="B23">
        <v>56</v>
      </c>
      <c r="C23">
        <v>73</v>
      </c>
      <c r="E23" s="1">
        <f t="shared" si="0"/>
        <v>64.630072246374795</v>
      </c>
      <c r="F23" s="1">
        <f t="shared" si="1"/>
        <v>8.3699277536252055</v>
      </c>
      <c r="G23" s="1">
        <f t="shared" si="2"/>
        <v>70.055690600905479</v>
      </c>
    </row>
    <row r="24" spans="1:7" x14ac:dyDescent="0.25">
      <c r="A24">
        <v>115</v>
      </c>
      <c r="B24">
        <v>15</v>
      </c>
      <c r="C24">
        <v>27</v>
      </c>
      <c r="E24" s="1">
        <f t="shared" si="0"/>
        <v>22.441609310892602</v>
      </c>
      <c r="F24" s="1">
        <f t="shared" si="1"/>
        <v>4.558390689107398</v>
      </c>
      <c r="G24" s="1">
        <f t="shared" si="2"/>
        <v>20.778925674541018</v>
      </c>
    </row>
    <row r="25" spans="1:7" x14ac:dyDescent="0.25">
      <c r="A25">
        <v>67</v>
      </c>
      <c r="B25">
        <v>65</v>
      </c>
      <c r="C25">
        <v>38</v>
      </c>
      <c r="E25" s="1">
        <f t="shared" si="0"/>
        <v>32.954269999078122</v>
      </c>
      <c r="F25" s="1">
        <f t="shared" si="1"/>
        <v>5.0457300009218784</v>
      </c>
      <c r="G25" s="1">
        <f t="shared" si="2"/>
        <v>25.4593912422031</v>
      </c>
    </row>
    <row r="26" spans="1:7" x14ac:dyDescent="0.25">
      <c r="A26">
        <v>4</v>
      </c>
      <c r="B26">
        <v>53</v>
      </c>
      <c r="C26">
        <v>75</v>
      </c>
      <c r="E26" s="1">
        <f t="shared" si="0"/>
        <v>63.502270683987547</v>
      </c>
      <c r="F26" s="1">
        <f t="shared" si="1"/>
        <v>11.497729316012453</v>
      </c>
      <c r="G26" s="1">
        <f t="shared" si="2"/>
        <v>132.19777942429221</v>
      </c>
    </row>
    <row r="27" spans="1:7" ht="15.75" thickBot="1" x14ac:dyDescent="0.3"/>
    <row r="28" spans="1:7" ht="15.75" thickBot="1" x14ac:dyDescent="0.3">
      <c r="A28" s="29"/>
      <c r="B28" s="30"/>
      <c r="C28" s="30"/>
      <c r="D28" s="31" t="s">
        <v>19</v>
      </c>
      <c r="E28" s="32">
        <f>DEVSQ(E2:E26)</f>
        <v>10819.697920965087</v>
      </c>
      <c r="F28" s="33">
        <f>DEVSQ(F2:F26)</f>
        <v>4642.3062889248758</v>
      </c>
      <c r="G28" s="1">
        <f>SUM(G2:G26)</f>
        <v>4642.3062889249304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8"/>
  <sheetViews>
    <sheetView tabSelected="1" zoomScaleNormal="100" workbookViewId="0">
      <selection activeCell="I4" sqref="I4"/>
    </sheetView>
  </sheetViews>
  <sheetFormatPr defaultRowHeight="15" x14ac:dyDescent="0.25"/>
  <cols>
    <col min="1" max="2" width="9.85546875" customWidth="1"/>
    <col min="3" max="3" width="10.42578125" customWidth="1"/>
    <col min="4" max="4" width="2.85546875" customWidth="1"/>
    <col min="5" max="5" width="10.140625" customWidth="1"/>
    <col min="6" max="6" width="9.7109375" customWidth="1"/>
    <col min="7" max="7" width="10.140625" customWidth="1"/>
    <col min="9" max="10" width="15.140625" bestFit="1" customWidth="1"/>
    <col min="12" max="12" width="8" customWidth="1"/>
    <col min="13" max="13" width="10.7109375" customWidth="1"/>
  </cols>
  <sheetData>
    <row r="1" spans="1:11" ht="30.75" thickBot="1" x14ac:dyDescent="0.3">
      <c r="A1" s="2" t="s">
        <v>1</v>
      </c>
      <c r="B1" s="2" t="s">
        <v>2</v>
      </c>
      <c r="C1" s="2" t="s">
        <v>0</v>
      </c>
      <c r="E1" s="2" t="s">
        <v>3</v>
      </c>
      <c r="F1" s="2" t="s">
        <v>4</v>
      </c>
      <c r="G1" s="2" t="s">
        <v>5</v>
      </c>
      <c r="I1" s="4" t="s">
        <v>7</v>
      </c>
      <c r="J1" s="5"/>
      <c r="K1" s="5"/>
    </row>
    <row r="2" spans="1:11" x14ac:dyDescent="0.25">
      <c r="A2">
        <v>88</v>
      </c>
      <c r="B2">
        <v>23</v>
      </c>
      <c r="C2">
        <v>35</v>
      </c>
      <c r="E2" s="1">
        <f t="shared" ref="E2:E26" si="0">$J$10*B2+$I$10*A2+$K$2</f>
        <v>32.697622087933951</v>
      </c>
      <c r="F2" s="1">
        <f>C2-E2</f>
        <v>2.3023779120660492</v>
      </c>
      <c r="G2" s="1">
        <f>F2^2</f>
        <v>5.3009440499696208</v>
      </c>
      <c r="I2" s="6">
        <f t="array" ref="I2:K6">LINEST(C2:C26,A2:B26,,TRUE)</f>
        <v>-0.21578286920247236</v>
      </c>
      <c r="J2" s="7">
        <v>-0.4437872841182432</v>
      </c>
      <c r="K2" s="8">
        <v>76.713904488220749</v>
      </c>
    </row>
    <row r="3" spans="1:11" x14ac:dyDescent="0.25">
      <c r="A3">
        <v>0</v>
      </c>
      <c r="B3">
        <v>55</v>
      </c>
      <c r="C3">
        <v>72</v>
      </c>
      <c r="E3" s="1">
        <f t="shared" si="0"/>
        <v>64.845847920079962</v>
      </c>
      <c r="F3" s="1">
        <f t="shared" ref="F3:F26" si="1">C3-E3</f>
        <v>7.1541520799200384</v>
      </c>
      <c r="G3" s="1">
        <f t="shared" ref="G3:G26" si="2">F3^2</f>
        <v>51.181891982624215</v>
      </c>
      <c r="I3" s="9">
        <v>8.9744634214906208E-2</v>
      </c>
      <c r="J3" s="10">
        <v>6.7185536536988846E-2</v>
      </c>
      <c r="K3" s="11">
        <v>6.2690384480339869</v>
      </c>
    </row>
    <row r="4" spans="1:11" x14ac:dyDescent="0.25">
      <c r="A4">
        <v>92</v>
      </c>
      <c r="B4">
        <v>68</v>
      </c>
      <c r="C4">
        <v>22</v>
      </c>
      <c r="E4" s="1">
        <f t="shared" si="0"/>
        <v>21.212245035530721</v>
      </c>
      <c r="F4" s="1">
        <f t="shared" si="1"/>
        <v>0.78775496446927917</v>
      </c>
      <c r="G4" s="1">
        <f t="shared" si="2"/>
        <v>0.62055788404599532</v>
      </c>
      <c r="I4" s="9">
        <v>0.69976029692644093</v>
      </c>
      <c r="J4" s="10">
        <v>14.526318261135186</v>
      </c>
      <c r="K4" s="12" t="e">
        <v>#N/A</v>
      </c>
    </row>
    <row r="5" spans="1:11" x14ac:dyDescent="0.25">
      <c r="A5">
        <v>128</v>
      </c>
      <c r="B5">
        <v>102</v>
      </c>
      <c r="C5">
        <v>7</v>
      </c>
      <c r="E5" s="1">
        <f t="shared" si="0"/>
        <v>-2.1007123128214573</v>
      </c>
      <c r="F5" s="1">
        <f t="shared" si="1"/>
        <v>9.1007123128214573</v>
      </c>
      <c r="G5" s="1">
        <f t="shared" si="2"/>
        <v>82.822964600740079</v>
      </c>
      <c r="I5" s="9">
        <v>25.637393014290943</v>
      </c>
      <c r="J5" s="13">
        <v>22</v>
      </c>
      <c r="K5" s="12" t="e">
        <v>#N/A</v>
      </c>
    </row>
    <row r="6" spans="1:11" ht="15.75" thickBot="1" x14ac:dyDescent="0.3">
      <c r="A6">
        <v>33</v>
      </c>
      <c r="B6">
        <v>99</v>
      </c>
      <c r="C6">
        <v>17</v>
      </c>
      <c r="E6" s="1">
        <f t="shared" si="0"/>
        <v>40.706423818190963</v>
      </c>
      <c r="F6" s="1">
        <f t="shared" si="1"/>
        <v>-23.706423818190963</v>
      </c>
      <c r="G6" s="1">
        <f t="shared" si="2"/>
        <v>561.99453024769184</v>
      </c>
      <c r="I6" s="14">
        <v>10819.69371107663</v>
      </c>
      <c r="J6" s="15">
        <v>4642.3062889233706</v>
      </c>
      <c r="K6" s="16" t="e">
        <v>#N/A</v>
      </c>
    </row>
    <row r="7" spans="1:11" x14ac:dyDescent="0.25">
      <c r="A7">
        <v>0</v>
      </c>
      <c r="B7">
        <v>65</v>
      </c>
      <c r="C7">
        <v>66</v>
      </c>
      <c r="E7" s="1">
        <f t="shared" si="0"/>
        <v>62.68801945314528</v>
      </c>
      <c r="F7" s="1">
        <f t="shared" si="1"/>
        <v>3.3119805468547199</v>
      </c>
      <c r="G7" s="1">
        <f t="shared" si="2"/>
        <v>10.969215142744089</v>
      </c>
    </row>
    <row r="8" spans="1:11" ht="15.75" thickBot="1" x14ac:dyDescent="0.3">
      <c r="A8">
        <v>81</v>
      </c>
      <c r="B8">
        <v>100</v>
      </c>
      <c r="C8">
        <v>22</v>
      </c>
      <c r="E8" s="1">
        <f t="shared" si="0"/>
        <v>19.18885355713185</v>
      </c>
      <c r="F8" s="1">
        <f t="shared" si="1"/>
        <v>2.8111464428681501</v>
      </c>
      <c r="G8" s="1">
        <f t="shared" si="2"/>
        <v>7.902544323250253</v>
      </c>
      <c r="I8" s="5" t="s">
        <v>10</v>
      </c>
      <c r="J8" s="5"/>
    </row>
    <row r="9" spans="1:11" x14ac:dyDescent="0.25">
      <c r="A9">
        <v>114</v>
      </c>
      <c r="B9">
        <v>35</v>
      </c>
      <c r="C9">
        <v>24</v>
      </c>
      <c r="E9" s="1">
        <f t="shared" si="0"/>
        <v>18.569759744830932</v>
      </c>
      <c r="F9" s="1">
        <f t="shared" si="1"/>
        <v>5.4302402551690676</v>
      </c>
      <c r="G9" s="1">
        <f t="shared" si="2"/>
        <v>29.48750922885862</v>
      </c>
      <c r="I9" s="18" t="s">
        <v>1</v>
      </c>
      <c r="J9" s="19" t="s">
        <v>2</v>
      </c>
    </row>
    <row r="10" spans="1:11" ht="15.75" thickBot="1" x14ac:dyDescent="0.3">
      <c r="A10">
        <v>51</v>
      </c>
      <c r="B10">
        <v>130</v>
      </c>
      <c r="C10">
        <v>17</v>
      </c>
      <c r="E10" s="1">
        <f t="shared" si="0"/>
        <v>26.028985290306316</v>
      </c>
      <c r="F10" s="1">
        <f t="shared" si="1"/>
        <v>-9.0289852903063164</v>
      </c>
      <c r="G10" s="1">
        <f t="shared" si="2"/>
        <v>81.522575372567829</v>
      </c>
      <c r="I10" s="14">
        <v>-0.44378723779928425</v>
      </c>
      <c r="J10" s="20">
        <v>-0.21578284669346876</v>
      </c>
    </row>
    <row r="11" spans="1:11" x14ac:dyDescent="0.25">
      <c r="A11">
        <v>26</v>
      </c>
      <c r="B11">
        <v>29</v>
      </c>
      <c r="C11">
        <v>58</v>
      </c>
      <c r="E11" s="1">
        <f t="shared" si="0"/>
        <v>58.917733751328768</v>
      </c>
      <c r="F11" s="1">
        <f t="shared" si="1"/>
        <v>-0.91773375132876822</v>
      </c>
      <c r="G11" s="1">
        <f t="shared" si="2"/>
        <v>0.84223523832797342</v>
      </c>
    </row>
    <row r="12" spans="1:11" x14ac:dyDescent="0.25">
      <c r="A12">
        <v>37</v>
      </c>
      <c r="B12">
        <v>28</v>
      </c>
      <c r="C12">
        <v>55</v>
      </c>
      <c r="E12" s="1">
        <f t="shared" si="0"/>
        <v>54.251856982230109</v>
      </c>
      <c r="F12" s="1">
        <f t="shared" si="1"/>
        <v>0.74814301776989112</v>
      </c>
      <c r="G12" s="1">
        <f t="shared" si="2"/>
        <v>0.5597179750378396</v>
      </c>
      <c r="I12" s="17"/>
    </row>
    <row r="13" spans="1:11" x14ac:dyDescent="0.25">
      <c r="A13">
        <v>8</v>
      </c>
      <c r="B13">
        <v>30</v>
      </c>
      <c r="C13">
        <v>86</v>
      </c>
      <c r="E13" s="1">
        <f t="shared" si="0"/>
        <v>66.690121185022406</v>
      </c>
      <c r="F13" s="1">
        <f t="shared" si="1"/>
        <v>19.309878814977594</v>
      </c>
      <c r="G13" s="1">
        <f t="shared" si="2"/>
        <v>372.87141984912051</v>
      </c>
      <c r="J13" s="1"/>
    </row>
    <row r="14" spans="1:11" x14ac:dyDescent="0.25">
      <c r="A14">
        <v>0</v>
      </c>
      <c r="B14">
        <v>27</v>
      </c>
      <c r="C14">
        <v>76</v>
      </c>
      <c r="E14" s="1">
        <f t="shared" si="0"/>
        <v>70.887767627497098</v>
      </c>
      <c r="F14" s="1">
        <f t="shared" si="1"/>
        <v>5.112232372502902</v>
      </c>
      <c r="G14" s="1">
        <f t="shared" si="2"/>
        <v>26.13491983046665</v>
      </c>
      <c r="J14" s="1">
        <f>CORREL(C2:C26,E2:E26)^2</f>
        <v>0.69976029692644059</v>
      </c>
    </row>
    <row r="15" spans="1:11" x14ac:dyDescent="0.25">
      <c r="A15">
        <v>45</v>
      </c>
      <c r="B15">
        <v>2</v>
      </c>
      <c r="C15">
        <v>7</v>
      </c>
      <c r="E15" s="1">
        <f t="shared" si="0"/>
        <v>56.311913093866025</v>
      </c>
      <c r="F15" s="1">
        <f t="shared" si="1"/>
        <v>-49.311913093866025</v>
      </c>
      <c r="G15" s="1">
        <f t="shared" si="2"/>
        <v>2431.6647729769957</v>
      </c>
    </row>
    <row r="16" spans="1:11" x14ac:dyDescent="0.25">
      <c r="A16">
        <v>14</v>
      </c>
      <c r="B16">
        <v>74</v>
      </c>
      <c r="C16">
        <v>58</v>
      </c>
      <c r="E16" s="1">
        <f t="shared" si="0"/>
        <v>54.532952503714085</v>
      </c>
      <c r="F16" s="1">
        <f t="shared" si="1"/>
        <v>3.4670474962859146</v>
      </c>
      <c r="G16" s="1">
        <f t="shared" si="2"/>
        <v>12.020418341502429</v>
      </c>
    </row>
    <row r="17" spans="1:10" x14ac:dyDescent="0.25">
      <c r="A17">
        <v>42</v>
      </c>
      <c r="B17">
        <v>34</v>
      </c>
      <c r="C17">
        <v>40</v>
      </c>
      <c r="E17" s="1">
        <f t="shared" si="0"/>
        <v>50.73822371307287</v>
      </c>
      <c r="F17" s="1">
        <f t="shared" si="1"/>
        <v>-10.73822371307287</v>
      </c>
      <c r="G17" s="1">
        <f t="shared" si="2"/>
        <v>115.30944851200049</v>
      </c>
    </row>
    <row r="18" spans="1:10" x14ac:dyDescent="0.25">
      <c r="A18">
        <v>36</v>
      </c>
      <c r="B18">
        <v>55</v>
      </c>
      <c r="C18">
        <v>38</v>
      </c>
      <c r="E18" s="1">
        <f t="shared" si="0"/>
        <v>48.869507359305736</v>
      </c>
      <c r="F18" s="1">
        <f t="shared" si="1"/>
        <v>-10.869507359305736</v>
      </c>
      <c r="G18" s="1">
        <f t="shared" si="2"/>
        <v>118.14619023400155</v>
      </c>
    </row>
    <row r="19" spans="1:10" x14ac:dyDescent="0.25">
      <c r="A19">
        <v>1</v>
      </c>
      <c r="B19">
        <v>104</v>
      </c>
      <c r="C19">
        <v>46</v>
      </c>
      <c r="E19" s="1">
        <f t="shared" si="0"/>
        <v>53.828701194300713</v>
      </c>
      <c r="F19" s="1">
        <f t="shared" si="1"/>
        <v>-7.828701194300713</v>
      </c>
      <c r="G19" s="1">
        <f t="shared" si="2"/>
        <v>61.288562389645406</v>
      </c>
    </row>
    <row r="20" spans="1:10" x14ac:dyDescent="0.25">
      <c r="A20">
        <v>131</v>
      </c>
      <c r="B20">
        <v>46</v>
      </c>
      <c r="C20">
        <v>15</v>
      </c>
      <c r="E20" s="1">
        <f t="shared" si="0"/>
        <v>8.6517653886149475</v>
      </c>
      <c r="F20" s="1">
        <f t="shared" si="1"/>
        <v>6.3482346113850525</v>
      </c>
      <c r="G20" s="1">
        <f t="shared" si="2"/>
        <v>40.300082681187128</v>
      </c>
    </row>
    <row r="21" spans="1:10" x14ac:dyDescent="0.25">
      <c r="A21">
        <v>16</v>
      </c>
      <c r="B21">
        <v>15</v>
      </c>
      <c r="C21">
        <v>64</v>
      </c>
      <c r="E21" s="1">
        <f t="shared" si="0"/>
        <v>66.376565983030162</v>
      </c>
      <c r="F21" s="1">
        <f t="shared" si="1"/>
        <v>-2.3765659830301615</v>
      </c>
      <c r="G21" s="1">
        <f t="shared" si="2"/>
        <v>5.6480658716961178</v>
      </c>
    </row>
    <row r="22" spans="1:10" x14ac:dyDescent="0.25">
      <c r="A22">
        <v>6</v>
      </c>
      <c r="B22">
        <v>30</v>
      </c>
      <c r="C22">
        <v>87</v>
      </c>
      <c r="E22" s="1">
        <f t="shared" si="0"/>
        <v>67.577695660620975</v>
      </c>
      <c r="F22" s="1">
        <f t="shared" si="1"/>
        <v>19.422304339379025</v>
      </c>
      <c r="G22" s="1">
        <f t="shared" si="2"/>
        <v>377.22590585146128</v>
      </c>
    </row>
    <row r="23" spans="1:10" x14ac:dyDescent="0.25">
      <c r="A23">
        <v>0</v>
      </c>
      <c r="B23">
        <v>56</v>
      </c>
      <c r="C23">
        <v>73</v>
      </c>
      <c r="E23" s="1">
        <f t="shared" si="0"/>
        <v>64.630065073386504</v>
      </c>
      <c r="F23" s="1">
        <f t="shared" si="1"/>
        <v>8.3699349266134959</v>
      </c>
      <c r="G23" s="1">
        <f t="shared" si="2"/>
        <v>70.055810675744468</v>
      </c>
    </row>
    <row r="24" spans="1:10" x14ac:dyDescent="0.25">
      <c r="A24">
        <v>115</v>
      </c>
      <c r="B24">
        <v>15</v>
      </c>
      <c r="C24">
        <v>27</v>
      </c>
      <c r="E24" s="1">
        <f t="shared" si="0"/>
        <v>22.441629440901025</v>
      </c>
      <c r="F24" s="1">
        <f t="shared" si="1"/>
        <v>4.5583705590989751</v>
      </c>
      <c r="G24" s="1">
        <f t="shared" si="2"/>
        <v>20.778742154060303</v>
      </c>
    </row>
    <row r="25" spans="1:10" x14ac:dyDescent="0.25">
      <c r="A25">
        <v>67</v>
      </c>
      <c r="B25">
        <v>65</v>
      </c>
      <c r="C25">
        <v>38</v>
      </c>
      <c r="E25" s="1">
        <f t="shared" si="0"/>
        <v>32.954274520593231</v>
      </c>
      <c r="F25" s="1">
        <f t="shared" si="1"/>
        <v>5.0457254794067694</v>
      </c>
      <c r="G25" s="1">
        <f t="shared" si="2"/>
        <v>25.459345613534673</v>
      </c>
    </row>
    <row r="26" spans="1:10" x14ac:dyDescent="0.25">
      <c r="A26">
        <v>4</v>
      </c>
      <c r="B26">
        <v>53</v>
      </c>
      <c r="C26">
        <v>75</v>
      </c>
      <c r="E26" s="1">
        <f t="shared" si="0"/>
        <v>63.502264662269766</v>
      </c>
      <c r="F26" s="1">
        <f t="shared" si="1"/>
        <v>11.497735337730234</v>
      </c>
      <c r="G26" s="1">
        <f t="shared" si="2"/>
        <v>132.19791789649057</v>
      </c>
    </row>
    <row r="27" spans="1:10" ht="15.75" thickBot="1" x14ac:dyDescent="0.3"/>
    <row r="28" spans="1:10" ht="15.75" thickBot="1" x14ac:dyDescent="0.3">
      <c r="A28" s="29"/>
      <c r="B28" s="30"/>
      <c r="C28" s="30"/>
      <c r="D28" s="31" t="s">
        <v>19</v>
      </c>
      <c r="E28" s="32">
        <f>DEVSQ(E2:E26)</f>
        <v>10819.691452696085</v>
      </c>
      <c r="F28" s="33">
        <f>DEVSQ(F2:F26)</f>
        <v>4642.3062889234925</v>
      </c>
      <c r="G28" s="1">
        <f>SUM(G2:G26)</f>
        <v>4642.3062889237654</v>
      </c>
      <c r="I28" s="1">
        <f>E28+F28</f>
        <v>15461.997741619576</v>
      </c>
      <c r="J28">
        <v>15461.999999999996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8"/>
  <sheetViews>
    <sheetView zoomScaleNormal="100" workbookViewId="0">
      <selection activeCell="I12" sqref="I12"/>
    </sheetView>
  </sheetViews>
  <sheetFormatPr defaultRowHeight="15" x14ac:dyDescent="0.25"/>
  <cols>
    <col min="1" max="2" width="9.85546875" customWidth="1"/>
    <col min="3" max="3" width="10.42578125" customWidth="1"/>
    <col min="4" max="4" width="2.85546875" customWidth="1"/>
    <col min="5" max="5" width="10.140625" customWidth="1"/>
    <col min="6" max="6" width="9.7109375" customWidth="1"/>
    <col min="7" max="7" width="10.140625" customWidth="1"/>
    <col min="9" max="10" width="15.140625" bestFit="1" customWidth="1"/>
    <col min="12" max="12" width="8" customWidth="1"/>
    <col min="13" max="13" width="10.7109375" customWidth="1"/>
  </cols>
  <sheetData>
    <row r="1" spans="1:13" ht="30.75" thickBot="1" x14ac:dyDescent="0.3">
      <c r="A1" s="2" t="s">
        <v>1</v>
      </c>
      <c r="B1" s="2" t="s">
        <v>2</v>
      </c>
      <c r="C1" s="2" t="s">
        <v>0</v>
      </c>
      <c r="E1" s="2" t="s">
        <v>3</v>
      </c>
      <c r="F1" s="2" t="s">
        <v>4</v>
      </c>
      <c r="G1" s="2" t="s">
        <v>5</v>
      </c>
      <c r="I1" s="4" t="s">
        <v>7</v>
      </c>
      <c r="J1" s="5"/>
      <c r="K1" s="5"/>
    </row>
    <row r="2" spans="1:13" x14ac:dyDescent="0.25">
      <c r="A2">
        <v>88</v>
      </c>
      <c r="B2">
        <v>23</v>
      </c>
      <c r="C2">
        <v>35</v>
      </c>
      <c r="E2" s="1">
        <f t="shared" ref="E2:E26" si="0">$J$10*B2+$I$10*A2+$K$2</f>
        <v>32.697608159910345</v>
      </c>
      <c r="F2" s="1">
        <f>C2-E2</f>
        <v>2.3023918400896548</v>
      </c>
      <c r="G2" s="1">
        <f>F2^2</f>
        <v>5.3010081853114261</v>
      </c>
      <c r="I2" s="6">
        <f t="array" ref="I2:K6">LINEST(C2:C26,A2:B26,,TRUE)</f>
        <v>-0.21578286920247236</v>
      </c>
      <c r="J2" s="7">
        <v>-0.4437872841182432</v>
      </c>
      <c r="K2" s="8">
        <v>76.713904488220749</v>
      </c>
    </row>
    <row r="3" spans="1:13" x14ac:dyDescent="0.25">
      <c r="A3">
        <v>0</v>
      </c>
      <c r="B3">
        <v>55</v>
      </c>
      <c r="C3">
        <v>72</v>
      </c>
      <c r="E3" s="1">
        <f t="shared" si="0"/>
        <v>64.845854964979182</v>
      </c>
      <c r="F3" s="1">
        <f t="shared" ref="F3:F26" si="1">C3-E3</f>
        <v>7.154145035020818</v>
      </c>
      <c r="G3" s="1">
        <f t="shared" ref="G3:G26" si="2">F3^2</f>
        <v>51.181791182113024</v>
      </c>
      <c r="I3" s="9">
        <v>8.9744634214906208E-2</v>
      </c>
      <c r="J3" s="10">
        <v>6.7185536536988846E-2</v>
      </c>
      <c r="K3" s="11">
        <v>6.2690384480339869</v>
      </c>
    </row>
    <row r="4" spans="1:13" x14ac:dyDescent="0.25">
      <c r="A4">
        <v>92</v>
      </c>
      <c r="B4">
        <v>68</v>
      </c>
      <c r="C4">
        <v>22</v>
      </c>
      <c r="E4" s="1">
        <f t="shared" si="0"/>
        <v>21.212236104512279</v>
      </c>
      <c r="F4" s="1">
        <f t="shared" si="1"/>
        <v>0.7877638954877213</v>
      </c>
      <c r="G4" s="1">
        <f t="shared" si="2"/>
        <v>0.62057195503398954</v>
      </c>
      <c r="I4" s="9">
        <v>0.69976029692644093</v>
      </c>
      <c r="J4" s="10">
        <v>14.526318261135186</v>
      </c>
      <c r="K4" s="12" t="e">
        <v>#N/A</v>
      </c>
    </row>
    <row r="5" spans="1:13" x14ac:dyDescent="0.25">
      <c r="A5">
        <v>128</v>
      </c>
      <c r="B5">
        <v>102</v>
      </c>
      <c r="C5">
        <v>7</v>
      </c>
      <c r="E5" s="1">
        <f t="shared" si="0"/>
        <v>-2.1007237918408919</v>
      </c>
      <c r="F5" s="1">
        <f t="shared" si="1"/>
        <v>9.1007237918408919</v>
      </c>
      <c r="G5" s="1">
        <f t="shared" si="2"/>
        <v>82.823173535378857</v>
      </c>
      <c r="I5" s="9">
        <v>25.637393014290943</v>
      </c>
      <c r="J5" s="13">
        <v>22</v>
      </c>
      <c r="K5" s="12" t="e">
        <v>#N/A</v>
      </c>
    </row>
    <row r="6" spans="1:13" ht="15.75" thickBot="1" x14ac:dyDescent="0.3">
      <c r="A6">
        <v>33</v>
      </c>
      <c r="B6">
        <v>99</v>
      </c>
      <c r="C6">
        <v>17</v>
      </c>
      <c r="E6" s="1">
        <f t="shared" si="0"/>
        <v>40.706430171232412</v>
      </c>
      <c r="F6" s="1">
        <f t="shared" si="1"/>
        <v>-23.706430171232412</v>
      </c>
      <c r="G6" s="1">
        <f t="shared" si="2"/>
        <v>561.99483146351838</v>
      </c>
      <c r="I6" s="14">
        <v>10819.69371107663</v>
      </c>
      <c r="J6" s="15">
        <v>4642.3062889233706</v>
      </c>
      <c r="K6" s="16" t="e">
        <v>#N/A</v>
      </c>
    </row>
    <row r="7" spans="1:13" x14ac:dyDescent="0.25">
      <c r="A7">
        <v>0</v>
      </c>
      <c r="B7">
        <v>65</v>
      </c>
      <c r="C7">
        <v>66</v>
      </c>
      <c r="E7" s="1">
        <f t="shared" si="0"/>
        <v>62.688027778935265</v>
      </c>
      <c r="F7" s="1">
        <f t="shared" si="1"/>
        <v>3.3119722210647353</v>
      </c>
      <c r="G7" s="1">
        <f t="shared" si="2"/>
        <v>10.969159993104476</v>
      </c>
    </row>
    <row r="8" spans="1:13" ht="15.75" thickBot="1" x14ac:dyDescent="0.3">
      <c r="A8">
        <v>81</v>
      </c>
      <c r="B8">
        <v>100</v>
      </c>
      <c r="C8">
        <v>22</v>
      </c>
      <c r="E8" s="1">
        <f t="shared" si="0"/>
        <v>19.188850834222904</v>
      </c>
      <c r="F8" s="1">
        <f t="shared" si="1"/>
        <v>2.8111491657770955</v>
      </c>
      <c r="G8" s="1">
        <f t="shared" si="2"/>
        <v>7.9025596322492602</v>
      </c>
      <c r="I8" s="5" t="s">
        <v>10</v>
      </c>
      <c r="J8" s="5"/>
    </row>
    <row r="9" spans="1:13" ht="18" thickBot="1" x14ac:dyDescent="0.3">
      <c r="A9">
        <v>114</v>
      </c>
      <c r="B9">
        <v>35</v>
      </c>
      <c r="C9">
        <v>24</v>
      </c>
      <c r="E9" s="1">
        <f t="shared" si="0"/>
        <v>18.569742368354866</v>
      </c>
      <c r="F9" s="1">
        <f t="shared" si="1"/>
        <v>5.4302576316451336</v>
      </c>
      <c r="G9" s="1">
        <f t="shared" si="2"/>
        <v>29.487697946040218</v>
      </c>
      <c r="I9" s="18" t="s">
        <v>1</v>
      </c>
      <c r="J9" s="19" t="s">
        <v>2</v>
      </c>
      <c r="L9" s="21" t="s">
        <v>8</v>
      </c>
      <c r="M9" s="21" t="s">
        <v>9</v>
      </c>
    </row>
    <row r="10" spans="1:13" ht="15.75" thickBot="1" x14ac:dyDescent="0.3">
      <c r="A10">
        <v>51</v>
      </c>
      <c r="B10">
        <v>130</v>
      </c>
      <c r="C10">
        <v>17</v>
      </c>
      <c r="E10" s="1">
        <f t="shared" si="0"/>
        <v>26.028992162594342</v>
      </c>
      <c r="F10" s="1">
        <f t="shared" si="1"/>
        <v>-9.0289921625943421</v>
      </c>
      <c r="G10" s="1">
        <f t="shared" si="2"/>
        <v>81.522699472190055</v>
      </c>
      <c r="I10" s="14">
        <v>-0.44378742955010664</v>
      </c>
      <c r="J10" s="20">
        <v>-0.21578271860439205</v>
      </c>
      <c r="L10" s="1">
        <f>CORREL(C2:C26,E2:E26)^2</f>
        <v>0.69976029692636987</v>
      </c>
      <c r="M10" s="1">
        <f>CORREL(C2:C26,E2:E26)</f>
        <v>0.8365167642829221</v>
      </c>
    </row>
    <row r="11" spans="1:13" x14ac:dyDescent="0.25">
      <c r="A11">
        <v>26</v>
      </c>
      <c r="B11">
        <v>29</v>
      </c>
      <c r="C11">
        <v>58</v>
      </c>
      <c r="E11" s="1">
        <f t="shared" si="0"/>
        <v>58.917732480390605</v>
      </c>
      <c r="F11" s="1">
        <f t="shared" si="1"/>
        <v>-0.91773248039060462</v>
      </c>
      <c r="G11" s="1">
        <f t="shared" si="2"/>
        <v>0.84223290556389152</v>
      </c>
    </row>
    <row r="12" spans="1:13" x14ac:dyDescent="0.25">
      <c r="A12">
        <v>37</v>
      </c>
      <c r="B12">
        <v>28</v>
      </c>
      <c r="C12">
        <v>55</v>
      </c>
      <c r="E12" s="1">
        <f t="shared" si="0"/>
        <v>54.251853473943825</v>
      </c>
      <c r="F12" s="1">
        <f t="shared" si="1"/>
        <v>0.74814652605617482</v>
      </c>
      <c r="G12" s="1">
        <f t="shared" si="2"/>
        <v>0.55972322444992262</v>
      </c>
      <c r="I12" s="17"/>
    </row>
    <row r="13" spans="1:13" x14ac:dyDescent="0.25">
      <c r="A13">
        <v>8</v>
      </c>
      <c r="B13">
        <v>30</v>
      </c>
      <c r="C13">
        <v>86</v>
      </c>
      <c r="E13" s="1">
        <f t="shared" si="0"/>
        <v>66.690123493688134</v>
      </c>
      <c r="F13" s="1">
        <f t="shared" si="1"/>
        <v>19.309876506311866</v>
      </c>
      <c r="G13" s="1">
        <f t="shared" si="2"/>
        <v>372.87133068901494</v>
      </c>
    </row>
    <row r="14" spans="1:13" x14ac:dyDescent="0.25">
      <c r="A14">
        <v>0</v>
      </c>
      <c r="B14">
        <v>27</v>
      </c>
      <c r="C14">
        <v>76</v>
      </c>
      <c r="E14" s="1">
        <f t="shared" si="0"/>
        <v>70.887771085902159</v>
      </c>
      <c r="F14" s="1">
        <f t="shared" si="1"/>
        <v>5.112228914097841</v>
      </c>
      <c r="G14" s="1">
        <f t="shared" si="2"/>
        <v>26.13488447013799</v>
      </c>
    </row>
    <row r="15" spans="1:13" x14ac:dyDescent="0.25">
      <c r="A15">
        <v>45</v>
      </c>
      <c r="B15">
        <v>2</v>
      </c>
      <c r="C15">
        <v>7</v>
      </c>
      <c r="E15" s="1">
        <f t="shared" si="0"/>
        <v>56.311904721257164</v>
      </c>
      <c r="F15" s="1">
        <f t="shared" si="1"/>
        <v>-49.311904721257164</v>
      </c>
      <c r="G15" s="1">
        <f t="shared" si="2"/>
        <v>2431.6639472383445</v>
      </c>
    </row>
    <row r="16" spans="1:13" x14ac:dyDescent="0.25">
      <c r="A16">
        <v>14</v>
      </c>
      <c r="B16">
        <v>74</v>
      </c>
      <c r="C16">
        <v>58</v>
      </c>
      <c r="E16" s="1">
        <f t="shared" si="0"/>
        <v>54.532959297794243</v>
      </c>
      <c r="F16" s="1">
        <f t="shared" si="1"/>
        <v>3.4670407022057574</v>
      </c>
      <c r="G16" s="1">
        <f t="shared" si="2"/>
        <v>12.020371230751392</v>
      </c>
    </row>
    <row r="17" spans="1:7" x14ac:dyDescent="0.25">
      <c r="A17">
        <v>42</v>
      </c>
      <c r="B17">
        <v>34</v>
      </c>
      <c r="C17">
        <v>40</v>
      </c>
      <c r="E17" s="1">
        <f t="shared" si="0"/>
        <v>50.738220014566934</v>
      </c>
      <c r="F17" s="1">
        <f t="shared" si="1"/>
        <v>-10.738220014566934</v>
      </c>
      <c r="G17" s="1">
        <f t="shared" si="2"/>
        <v>115.30936908124589</v>
      </c>
    </row>
    <row r="18" spans="1:7" x14ac:dyDescent="0.25">
      <c r="A18">
        <v>36</v>
      </c>
      <c r="B18">
        <v>55</v>
      </c>
      <c r="C18">
        <v>38</v>
      </c>
      <c r="E18" s="1">
        <f t="shared" si="0"/>
        <v>48.869507501175349</v>
      </c>
      <c r="F18" s="1">
        <f t="shared" si="1"/>
        <v>-10.869507501175349</v>
      </c>
      <c r="G18" s="1">
        <f t="shared" si="2"/>
        <v>118.14619331810718</v>
      </c>
    </row>
    <row r="19" spans="1:7" x14ac:dyDescent="0.25">
      <c r="A19">
        <v>1</v>
      </c>
      <c r="B19">
        <v>104</v>
      </c>
      <c r="C19">
        <v>46</v>
      </c>
      <c r="E19" s="1">
        <f t="shared" si="0"/>
        <v>53.82871432381387</v>
      </c>
      <c r="F19" s="1">
        <f t="shared" si="1"/>
        <v>-7.8287143238138697</v>
      </c>
      <c r="G19" s="1">
        <f t="shared" si="2"/>
        <v>61.288767963888453</v>
      </c>
    </row>
    <row r="20" spans="1:7" x14ac:dyDescent="0.25">
      <c r="A20">
        <v>131</v>
      </c>
      <c r="B20">
        <v>46</v>
      </c>
      <c r="C20">
        <v>15</v>
      </c>
      <c r="E20" s="1">
        <f t="shared" si="0"/>
        <v>8.6517461613547511</v>
      </c>
      <c r="F20" s="1">
        <f t="shared" si="1"/>
        <v>6.3482538386452489</v>
      </c>
      <c r="G20" s="1">
        <f t="shared" si="2"/>
        <v>40.300326799874135</v>
      </c>
    </row>
    <row r="21" spans="1:7" x14ac:dyDescent="0.25">
      <c r="A21">
        <v>16</v>
      </c>
      <c r="B21">
        <v>15</v>
      </c>
      <c r="C21">
        <v>64</v>
      </c>
      <c r="E21" s="1">
        <f t="shared" si="0"/>
        <v>66.376564836353168</v>
      </c>
      <c r="F21" s="1">
        <f t="shared" si="1"/>
        <v>-2.3765648363531682</v>
      </c>
      <c r="G21" s="1">
        <f t="shared" si="2"/>
        <v>5.6480604213903609</v>
      </c>
    </row>
    <row r="22" spans="1:7" x14ac:dyDescent="0.25">
      <c r="A22">
        <v>6</v>
      </c>
      <c r="B22">
        <v>30</v>
      </c>
      <c r="C22">
        <v>87</v>
      </c>
      <c r="E22" s="1">
        <f t="shared" si="0"/>
        <v>67.577698352788346</v>
      </c>
      <c r="F22" s="1">
        <f t="shared" si="1"/>
        <v>19.422301647211654</v>
      </c>
      <c r="G22" s="1">
        <f t="shared" si="2"/>
        <v>377.22580127528056</v>
      </c>
    </row>
    <row r="23" spans="1:7" x14ac:dyDescent="0.25">
      <c r="A23">
        <v>0</v>
      </c>
      <c r="B23">
        <v>56</v>
      </c>
      <c r="C23">
        <v>73</v>
      </c>
      <c r="E23" s="1">
        <f t="shared" si="0"/>
        <v>64.630072246374795</v>
      </c>
      <c r="F23" s="1">
        <f t="shared" si="1"/>
        <v>8.3699277536252055</v>
      </c>
      <c r="G23" s="1">
        <f t="shared" si="2"/>
        <v>70.055690600905479</v>
      </c>
    </row>
    <row r="24" spans="1:7" x14ac:dyDescent="0.25">
      <c r="A24">
        <v>115</v>
      </c>
      <c r="B24">
        <v>15</v>
      </c>
      <c r="C24">
        <v>27</v>
      </c>
      <c r="E24" s="1">
        <f t="shared" si="0"/>
        <v>22.441609310892602</v>
      </c>
      <c r="F24" s="1">
        <f t="shared" si="1"/>
        <v>4.558390689107398</v>
      </c>
      <c r="G24" s="1">
        <f t="shared" si="2"/>
        <v>20.778925674541018</v>
      </c>
    </row>
    <row r="25" spans="1:7" x14ac:dyDescent="0.25">
      <c r="A25">
        <v>67</v>
      </c>
      <c r="B25">
        <v>65</v>
      </c>
      <c r="C25">
        <v>38</v>
      </c>
      <c r="E25" s="1">
        <f t="shared" si="0"/>
        <v>32.954269999078122</v>
      </c>
      <c r="F25" s="1">
        <f t="shared" si="1"/>
        <v>5.0457300009218784</v>
      </c>
      <c r="G25" s="1">
        <f t="shared" si="2"/>
        <v>25.4593912422031</v>
      </c>
    </row>
    <row r="26" spans="1:7" x14ac:dyDescent="0.25">
      <c r="A26">
        <v>4</v>
      </c>
      <c r="B26">
        <v>53</v>
      </c>
      <c r="C26">
        <v>75</v>
      </c>
      <c r="E26" s="1">
        <f t="shared" si="0"/>
        <v>63.502270683987547</v>
      </c>
      <c r="F26" s="1">
        <f t="shared" si="1"/>
        <v>11.497729316012453</v>
      </c>
      <c r="G26" s="1">
        <f t="shared" si="2"/>
        <v>132.19777942429221</v>
      </c>
    </row>
    <row r="28" spans="1:7" x14ac:dyDescent="0.25">
      <c r="E28" s="3"/>
      <c r="F28" t="s">
        <v>6</v>
      </c>
      <c r="G28" s="1">
        <f>SUM(G2:G26)</f>
        <v>4642.3062889249304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Observed Data</vt:lpstr>
      <vt:lpstr>LINEST() Results</vt:lpstr>
      <vt:lpstr>LINEST() Backward</vt:lpstr>
      <vt:lpstr>Squared Deviations</vt:lpstr>
      <vt:lpstr>Solver Demo</vt:lpstr>
      <vt:lpstr>Best Combination</vt:lpstr>
      <vt:lpstr>'Best Combination'!Print_Area</vt:lpstr>
      <vt:lpstr>'Solver Demo'!Print_Area</vt:lpstr>
      <vt:lpstr>'Squared Deviations'!Print_Area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C^2</dc:creator>
  <cp:lastModifiedBy>C^2</cp:lastModifiedBy>
  <dcterms:created xsi:type="dcterms:W3CDTF">2012-11-04T23:48:09Z</dcterms:created>
  <dcterms:modified xsi:type="dcterms:W3CDTF">2012-07-25T01:10:07Z</dcterms:modified>
</cp:coreProperties>
</file>