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4355" windowHeight="8220" tabRatio="768" firstSheet="2" activeTab="3"/>
  </bookViews>
  <sheets>
    <sheet name="Basic Regression Equation" sheetId="5" r:id="rId1"/>
    <sheet name="Deviation from Grand Mean" sheetId="1" r:id="rId2"/>
    <sheet name="Deviation from Group Mean" sheetId="4" r:id="rId3"/>
    <sheet name="Multiple Regression and ANOVA" sheetId="3" r:id="rId4"/>
    <sheet name="Proportions of Variance" sheetId="7" r:id="rId5"/>
  </sheets>
  <calcPr calcId="144315"/>
</workbook>
</file>

<file path=xl/calcChain.xml><?xml version="1.0" encoding="utf-8"?>
<calcChain xmlns="http://schemas.openxmlformats.org/spreadsheetml/2006/main">
  <c r="E23" i="4" l="1"/>
  <c r="M2" i="7" l="1"/>
  <c r="N2" i="7" s="1"/>
  <c r="K3" i="7"/>
  <c r="M3" i="7" s="1"/>
  <c r="E2" i="7" a="1"/>
  <c r="F6" i="7" s="1"/>
  <c r="B21" i="3"/>
  <c r="E2" i="3" a="1"/>
  <c r="E2" i="3" s="1"/>
  <c r="B21" i="1"/>
  <c r="C3" i="1" s="1"/>
  <c r="D3" i="1" s="1"/>
  <c r="G14" i="4"/>
  <c r="H15" i="4" s="1"/>
  <c r="I15" i="4" s="1"/>
  <c r="G8" i="4"/>
  <c r="H9" i="4" s="1"/>
  <c r="I9" i="4" s="1"/>
  <c r="G2" i="4"/>
  <c r="H4" i="4" s="1"/>
  <c r="I4" i="4" s="1"/>
  <c r="B21" i="4"/>
  <c r="D19" i="4" s="1"/>
  <c r="E19" i="4" s="1"/>
  <c r="C4" i="1"/>
  <c r="D4" i="1" s="1"/>
  <c r="C6" i="1"/>
  <c r="D6" i="1" s="1"/>
  <c r="C8" i="1"/>
  <c r="D8" i="1" s="1"/>
  <c r="C10" i="1"/>
  <c r="D10" i="1" s="1"/>
  <c r="C12" i="1"/>
  <c r="D12" i="1" s="1"/>
  <c r="C14" i="1"/>
  <c r="D14" i="1" s="1"/>
  <c r="C16" i="1"/>
  <c r="D16" i="1" s="1"/>
  <c r="C18" i="1"/>
  <c r="D18" i="1" s="1"/>
  <c r="C2" i="1"/>
  <c r="D2" i="1" s="1"/>
  <c r="E2" i="7" l="1"/>
  <c r="G2" i="7"/>
  <c r="F3" i="7"/>
  <c r="E4" i="7"/>
  <c r="G4" i="7"/>
  <c r="F5" i="7"/>
  <c r="E6" i="7"/>
  <c r="G6" i="7"/>
  <c r="F2" i="7"/>
  <c r="E3" i="7"/>
  <c r="G3" i="7"/>
  <c r="F4" i="7"/>
  <c r="E5" i="7"/>
  <c r="G5" i="7"/>
  <c r="F6" i="3"/>
  <c r="G5" i="3"/>
  <c r="E5" i="3"/>
  <c r="F4" i="3"/>
  <c r="G3" i="3"/>
  <c r="E3" i="3"/>
  <c r="F2" i="3"/>
  <c r="G6" i="3"/>
  <c r="E6" i="3"/>
  <c r="F5" i="3"/>
  <c r="G4" i="3"/>
  <c r="E4" i="3"/>
  <c r="F3" i="3"/>
  <c r="G2" i="3"/>
  <c r="C19" i="1"/>
  <c r="D19" i="1" s="1"/>
  <c r="C17" i="1"/>
  <c r="D17" i="1" s="1"/>
  <c r="C15" i="1"/>
  <c r="D15" i="1" s="1"/>
  <c r="C13" i="1"/>
  <c r="D13" i="1" s="1"/>
  <c r="C11" i="1"/>
  <c r="D11" i="1" s="1"/>
  <c r="C9" i="1"/>
  <c r="D9" i="1" s="1"/>
  <c r="C7" i="1"/>
  <c r="D7" i="1" s="1"/>
  <c r="C5" i="1"/>
  <c r="D5" i="1" s="1"/>
  <c r="D23" i="1" s="1"/>
  <c r="H14" i="4"/>
  <c r="I14" i="4" s="1"/>
  <c r="H18" i="4"/>
  <c r="I18" i="4" s="1"/>
  <c r="H16" i="4"/>
  <c r="I16" i="4" s="1"/>
  <c r="H19" i="4"/>
  <c r="I19" i="4" s="1"/>
  <c r="H17" i="4"/>
  <c r="I17" i="4" s="1"/>
  <c r="D4" i="4"/>
  <c r="E4" i="4" s="1"/>
  <c r="D8" i="4"/>
  <c r="E8" i="4" s="1"/>
  <c r="D12" i="4"/>
  <c r="E12" i="4" s="1"/>
  <c r="D16" i="4"/>
  <c r="E16" i="4" s="1"/>
  <c r="D2" i="4"/>
  <c r="D6" i="4"/>
  <c r="E6" i="4" s="1"/>
  <c r="D10" i="4"/>
  <c r="E10" i="4" s="1"/>
  <c r="D14" i="4"/>
  <c r="E14" i="4" s="1"/>
  <c r="D18" i="4"/>
  <c r="E18" i="4" s="1"/>
  <c r="H8" i="4"/>
  <c r="I8" i="4" s="1"/>
  <c r="H12" i="4"/>
  <c r="I12" i="4" s="1"/>
  <c r="H10" i="4"/>
  <c r="I10" i="4" s="1"/>
  <c r="D3" i="4"/>
  <c r="E3" i="4" s="1"/>
  <c r="D5" i="4"/>
  <c r="E5" i="4" s="1"/>
  <c r="D7" i="4"/>
  <c r="E7" i="4" s="1"/>
  <c r="D9" i="4"/>
  <c r="E9" i="4" s="1"/>
  <c r="D11" i="4"/>
  <c r="E11" i="4" s="1"/>
  <c r="D13" i="4"/>
  <c r="E13" i="4" s="1"/>
  <c r="D15" i="4"/>
  <c r="E15" i="4" s="1"/>
  <c r="D17" i="4"/>
  <c r="E17" i="4" s="1"/>
  <c r="H13" i="4"/>
  <c r="I13" i="4" s="1"/>
  <c r="H11" i="4"/>
  <c r="I11" i="4" s="1"/>
  <c r="H7" i="4"/>
  <c r="I7" i="4" s="1"/>
  <c r="H5" i="4"/>
  <c r="I5" i="4" s="1"/>
  <c r="H3" i="4"/>
  <c r="I3" i="4" s="1"/>
  <c r="H2" i="4"/>
  <c r="H6" i="4"/>
  <c r="I6" i="4" s="1"/>
  <c r="E2" i="4"/>
  <c r="B24" i="3" l="1"/>
  <c r="B22" i="3"/>
  <c r="B23" i="3"/>
  <c r="C23" i="1"/>
  <c r="D23" i="4"/>
  <c r="H23" i="4"/>
  <c r="I2" i="4"/>
  <c r="I23" i="4" s="1"/>
  <c r="I25" i="4" s="1"/>
</calcChain>
</file>

<file path=xl/sharedStrings.xml><?xml version="1.0" encoding="utf-8"?>
<sst xmlns="http://schemas.openxmlformats.org/spreadsheetml/2006/main" count="114" uniqueCount="61">
  <si>
    <t>HDL</t>
  </si>
  <si>
    <t>Medication</t>
  </si>
  <si>
    <t>A</t>
  </si>
  <si>
    <t>B</t>
  </si>
  <si>
    <t>C</t>
  </si>
  <si>
    <t>Grand Mean</t>
  </si>
  <si>
    <t>HDL - Grand Mean</t>
  </si>
  <si>
    <t>Total</t>
  </si>
  <si>
    <t>Totals</t>
  </si>
  <si>
    <t>(HDL - Grand Mean)^2</t>
  </si>
  <si>
    <t>HDL - Group Mean</t>
  </si>
  <si>
    <t>Group Means</t>
  </si>
  <si>
    <t>(HDL - Group Mean)^2</t>
  </si>
  <si>
    <t>Percent improvement in accuracy:</t>
  </si>
  <si>
    <t>a</t>
  </si>
  <si>
    <t>+</t>
  </si>
  <si>
    <t>bX</t>
  </si>
  <si>
    <t>=</t>
  </si>
  <si>
    <t>Y'</t>
  </si>
  <si>
    <t>Predicted value</t>
  </si>
  <si>
    <t>Intercept or "constant"</t>
  </si>
  <si>
    <t>Regression coefficient</t>
  </si>
  <si>
    <t>Predictor value</t>
  </si>
  <si>
    <r>
      <t xml:space="preserve">In simple, single-variable regression, the intercept </t>
    </r>
    <r>
      <rPr>
        <b/>
        <i/>
        <sz val="14"/>
        <color theme="1"/>
        <rFont val="Calibri"/>
        <family val="2"/>
        <scheme val="minor"/>
      </rPr>
      <t>a</t>
    </r>
    <r>
      <rPr>
        <sz val="14"/>
        <color theme="1"/>
        <rFont val="Calibri"/>
        <family val="2"/>
        <scheme val="minor"/>
      </rPr>
      <t xml:space="preserve"> is:</t>
    </r>
  </si>
  <si>
    <t>If you substitute</t>
  </si>
  <si>
    <r>
      <t xml:space="preserve">for </t>
    </r>
    <r>
      <rPr>
        <b/>
        <i/>
        <sz val="14"/>
        <color theme="1"/>
        <rFont val="Calibri"/>
        <family val="2"/>
        <scheme val="minor"/>
      </rPr>
      <t>a</t>
    </r>
    <r>
      <rPr>
        <sz val="14"/>
        <color theme="1"/>
        <rFont val="Calibri"/>
        <family val="2"/>
        <scheme val="minor"/>
      </rPr>
      <t xml:space="preserve"> in the basic regression equation, you get:</t>
    </r>
  </si>
  <si>
    <t>Y' =</t>
  </si>
  <si>
    <t>a =</t>
  </si>
  <si>
    <t>b =</t>
  </si>
  <si>
    <t>X =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</si>
  <si>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</si>
  <si>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</si>
  <si>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</si>
  <si>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</si>
  <si>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</si>
  <si>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</si>
  <si>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</si>
  <si>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</si>
  <si>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</si>
  <si>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</si>
  <si>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</si>
  <si>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</si>
  <si>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</si>
  <si>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</si>
  <si>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</si>
  <si>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</si>
  <si>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</si>
  <si>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Grand mean</t>
  </si>
  <si>
    <t>=LINEST(A2:A19,B2:C19,,TRUE)</t>
  </si>
  <si>
    <t>Vector 1</t>
  </si>
  <si>
    <t>Vector 2</t>
  </si>
  <si>
    <t>Mean A</t>
  </si>
  <si>
    <t>Mean B</t>
  </si>
  <si>
    <t>Mean C</t>
  </si>
  <si>
    <t>Regression</t>
  </si>
  <si>
    <t>Residual</t>
  </si>
  <si>
    <t>Source of variation</t>
  </si>
  <si>
    <t>Proportion of Variance</t>
  </si>
  <si>
    <r>
      <t>R</t>
    </r>
    <r>
      <rPr>
        <b/>
        <vertAlign val="superscript"/>
        <sz val="16"/>
        <rFont val="Calibri"/>
        <family val="2"/>
        <scheme val="minor"/>
      </rPr>
      <t>2</t>
    </r>
    <r>
      <rPr>
        <b/>
        <sz val="16"/>
        <rFont val="Calibri"/>
        <family val="2"/>
        <scheme val="minor"/>
      </rPr>
      <t xml:space="preserve"> = 0.51</t>
    </r>
  </si>
  <si>
    <r>
      <t>SS</t>
    </r>
    <r>
      <rPr>
        <b/>
        <vertAlign val="subscript"/>
        <sz val="16"/>
        <rFont val="Calibri"/>
        <family val="2"/>
        <scheme val="minor"/>
      </rPr>
      <t>B</t>
    </r>
    <r>
      <rPr>
        <b/>
        <sz val="16"/>
        <rFont val="Calibri"/>
        <family val="2"/>
        <scheme val="minor"/>
      </rPr>
      <t xml:space="preserve"> / SS</t>
    </r>
    <r>
      <rPr>
        <b/>
        <vertAlign val="subscript"/>
        <sz val="16"/>
        <rFont val="Calibri"/>
        <family val="2"/>
        <scheme val="minor"/>
      </rPr>
      <t>TOTAL</t>
    </r>
    <r>
      <rPr>
        <b/>
        <sz val="16"/>
        <rFont val="Calibri"/>
        <family val="2"/>
        <scheme val="minor"/>
      </rPr>
      <t xml:space="preserve"> = 0.51</t>
    </r>
  </si>
  <si>
    <t>"MS"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</si>
</sst>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vertAlign val="superscript"/>
      <sz val="16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9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quotePrefix="1"/>
    <xf numFmtId="0" fontId="3" fillId="0" borderId="0" xfId="0" applyFont="1"/>
    <xf numFmtId="0" fontId="3" fillId="6" borderId="1" xfId="0" applyFont="1" applyFill="1" applyBorder="1"/>
    <xf numFmtId="0" fontId="3" fillId="6" borderId="2" xfId="0" quotePrefix="1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0" xfId="0" applyFont="1" applyFill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6" borderId="0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3" fillId="6" borderId="11" xfId="0" applyFont="1" applyFill="1" applyBorder="1"/>
    <xf numFmtId="0" fontId="3" fillId="0" borderId="0" xfId="0" applyFont="1" applyAlignment="1">
      <alignment horizontal="right"/>
    </xf>
    <xf numFmtId="164" fontId="0" fillId="5" borderId="0" xfId="0" applyNumberFormat="1" applyFill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0" xfId="0" applyNumberFormat="1" applyBorder="1"/>
    <xf numFmtId="2" fontId="0" fillId="0" borderId="8" xfId="0" applyNumberFormat="1" applyBorder="1"/>
    <xf numFmtId="0" fontId="0" fillId="0" borderId="8" xfId="0" applyBorder="1"/>
    <xf numFmtId="0" fontId="0" fillId="0" borderId="0" xfId="0" applyBorder="1"/>
    <xf numFmtId="2" fontId="0" fillId="0" borderId="10" xfId="0" applyNumberFormat="1" applyBorder="1"/>
    <xf numFmtId="0" fontId="0" fillId="0" borderId="11" xfId="0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5" fillId="0" borderId="1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6" fillId="0" borderId="7" xfId="0" applyNumberFormat="1" applyFont="1" applyBorder="1"/>
    <xf numFmtId="0" fontId="6" fillId="0" borderId="0" xfId="0" applyFont="1" applyBorder="1"/>
    <xf numFmtId="2" fontId="6" fillId="0" borderId="9" xfId="0" applyNumberFormat="1" applyFont="1" applyBorder="1"/>
    <xf numFmtId="2" fontId="6" fillId="0" borderId="10" xfId="0" applyNumberFormat="1" applyFont="1" applyBorder="1"/>
    <xf numFmtId="2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13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9" xfId="0" applyFill="1" applyBorder="1" applyAlignment="1"/>
    <xf numFmtId="0" fontId="5" fillId="0" borderId="14" xfId="0" applyFont="1" applyFill="1" applyBorder="1" applyAlignment="1">
      <alignment horizontal="center"/>
    </xf>
    <xf numFmtId="2" fontId="0" fillId="0" borderId="8" xfId="0" applyNumberFormat="1" applyFill="1" applyBorder="1" applyAlignment="1"/>
    <xf numFmtId="0" fontId="0" fillId="0" borderId="8" xfId="0" applyFill="1" applyBorder="1" applyAlignment="1"/>
    <xf numFmtId="0" fontId="0" fillId="0" borderId="11" xfId="0" applyFill="1" applyBorder="1" applyAlignment="1"/>
    <xf numFmtId="2" fontId="0" fillId="0" borderId="10" xfId="0" applyNumberFormat="1" applyFill="1" applyBorder="1" applyAlignment="1"/>
    <xf numFmtId="0" fontId="0" fillId="2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2" fontId="0" fillId="0" borderId="11" xfId="0" applyNumberForma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1" xfId="0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4" fontId="0" fillId="3" borderId="7" xfId="0" applyNumberFormat="1" applyFill="1" applyBorder="1"/>
    <xf numFmtId="164" fontId="0" fillId="3" borderId="8" xfId="0" applyNumberFormat="1" applyFill="1" applyBorder="1"/>
    <xf numFmtId="164" fontId="0" fillId="4" borderId="7" xfId="0" applyNumberFormat="1" applyFill="1" applyBorder="1"/>
    <xf numFmtId="164" fontId="0" fillId="4" borderId="8" xfId="0" applyNumberFormat="1" applyFill="1" applyBorder="1"/>
    <xf numFmtId="164" fontId="0" fillId="4" borderId="9" xfId="0" applyNumberFormat="1" applyFill="1" applyBorder="1"/>
    <xf numFmtId="164" fontId="0" fillId="4" borderId="11" xfId="0" applyNumberFormat="1" applyFill="1" applyBorder="1"/>
    <xf numFmtId="0" fontId="0" fillId="0" borderId="15" xfId="0" applyBorder="1" applyAlignment="1">
      <alignment horizontal="center"/>
    </xf>
    <xf numFmtId="164" fontId="0" fillId="2" borderId="16" xfId="0" applyNumberFormat="1" applyFill="1" applyBorder="1"/>
    <xf numFmtId="0" fontId="0" fillId="2" borderId="16" xfId="0" applyFill="1" applyBorder="1"/>
    <xf numFmtId="164" fontId="0" fillId="3" borderId="16" xfId="0" applyNumberFormat="1" applyFill="1" applyBorder="1"/>
    <xf numFmtId="0" fontId="0" fillId="3" borderId="16" xfId="0" applyFill="1" applyBorder="1"/>
    <xf numFmtId="0" fontId="0" fillId="4" borderId="16" xfId="0" applyFill="1" applyBorder="1"/>
    <xf numFmtId="0" fontId="0" fillId="4" borderId="17" xfId="0" applyFill="1" applyBorder="1"/>
    <xf numFmtId="0" fontId="9" fillId="0" borderId="0" xfId="0" applyFont="1"/>
    <xf numFmtId="0" fontId="7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" xfId="0" quotePrefix="1" applyBorder="1" applyAlignment="1">
      <alignment horizontal="center"/>
    </xf>
    <xf numFmtId="0" fontId="0" fillId="0" borderId="0" xfId="0" applyFill="1" applyBorder="1"/>
    <xf numFmtId="0" fontId="0" fillId="0" borderId="18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10</xdr:row>
      <xdr:rowOff>200025</xdr:rowOff>
    </xdr:from>
    <xdr:ext cx="914400" cy="3151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286125" y="2838450"/>
              <a:ext cx="914400" cy="315151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0" lang="en-US" sz="1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0" lang="en-US" sz="1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  <m:t>Y</m:t>
                        </m:r>
                      </m:e>
                    </m:acc>
                    <m:r>
                      <a:rPr kumimoji="0" lang="en-US" sz="1400" b="0" i="1" u="none" strike="noStrike" kern="0" cap="none" spc="0" normalizeH="0" baseline="0" noProof="0" smtClean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r>
                      <a:rPr kumimoji="0" lang="en-US" sz="1400" b="0" i="1" u="none" strike="noStrike" kern="0" cap="none" spc="0" normalizeH="0" baseline="0" noProof="0" smtClean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/>
                        <a:ea typeface="+mn-ea"/>
                        <a:cs typeface="+mn-cs"/>
                      </a:rPr>
                      <m:t>b</m:t>
                    </m:r>
                    <m:acc>
                      <m:accPr>
                        <m:chr m:val="̅"/>
                        <m:ctrlPr>
                          <a:rPr kumimoji="0" lang="en-US" sz="140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0" lang="en-US" sz="140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  <m:t>X</m:t>
                        </m:r>
                      </m:e>
                    </m:acc>
                  </m:oMath>
                </m:oMathPara>
              </a14:m>
              <a:endParaRPr kumimoji="0" lang="en-US" sz="14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286125" y="2838450"/>
              <a:ext cx="914400" cy="315151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400" b="0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𝑌 ̅−𝑏</a:t>
              </a:r>
              <a:r>
                <a:rPr kumimoji="0" lang="en-US" sz="1400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𝑋 ̅</a:t>
              </a:r>
              <a:endParaRPr kumimoji="0" lang="en-US" sz="14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57150</xdr:colOff>
      <xdr:row>12</xdr:row>
      <xdr:rowOff>209550</xdr:rowOff>
    </xdr:from>
    <xdr:ext cx="914400" cy="3151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857500" y="2838450"/>
              <a:ext cx="914400" cy="315151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0" lang="en-US" sz="1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0" lang="en-US" sz="1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  <m:t>Y</m:t>
                        </m:r>
                      </m:e>
                    </m:acc>
                    <m:r>
                      <a:rPr kumimoji="0" lang="en-US" sz="1400" b="0" i="1" u="none" strike="noStrike" kern="0" cap="none" spc="0" normalizeH="0" baseline="0" noProof="0" smtClean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r>
                      <a:rPr kumimoji="0" lang="en-US" sz="1400" b="0" i="1" u="none" strike="noStrike" kern="0" cap="none" spc="0" normalizeH="0" baseline="0" noProof="0" smtClean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/>
                        <a:ea typeface="+mn-ea"/>
                        <a:cs typeface="+mn-cs"/>
                      </a:rPr>
                      <m:t>b</m:t>
                    </m:r>
                    <m:acc>
                      <m:accPr>
                        <m:chr m:val="̅"/>
                        <m:ctrlPr>
                          <a:rPr kumimoji="0" lang="en-US" sz="140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0" lang="en-US" sz="140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  <m:t>X</m:t>
                        </m:r>
                      </m:e>
                    </m:acc>
                  </m:oMath>
                </m:oMathPara>
              </a14:m>
              <a:endParaRPr kumimoji="0" lang="en-US" sz="14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857500" y="2838450"/>
              <a:ext cx="914400" cy="315151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400" b="0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𝑌 ̅−𝑏</a:t>
              </a:r>
              <a:r>
                <a:rPr kumimoji="0" lang="en-US" sz="1400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𝑋 ̅</a:t>
              </a:r>
              <a:endParaRPr kumimoji="0" lang="en-US" sz="14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104775</xdr:colOff>
      <xdr:row>15</xdr:row>
      <xdr:rowOff>33337</xdr:rowOff>
    </xdr:from>
    <xdr:ext cx="1200150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905125" y="3624262"/>
              <a:ext cx="12001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400" i="1">
                            <a:latin typeface="Cambria Math"/>
                          </a:rPr>
                          <m:t>Y</m:t>
                        </m:r>
                      </m:e>
                      <m:sup>
                        <m:r>
                          <a:rPr lang="en-US" sz="1400" i="1">
                            <a:latin typeface="Cambria Math"/>
                          </a:rPr>
                          <m:t>′</m:t>
                        </m:r>
                      </m:sup>
                    </m:sSup>
                    <m:r>
                      <a:rPr lang="en-US" sz="1400" i="1">
                        <a:latin typeface="Cambria Math"/>
                      </a:rPr>
                      <m:t>=</m:t>
                    </m:r>
                    <m:r>
                      <a:rPr lang="en-US" sz="1400" i="1">
                        <a:latin typeface="Cambria Math"/>
                      </a:rPr>
                      <m:t>a</m:t>
                    </m:r>
                    <m:r>
                      <a:rPr lang="en-US" sz="1400" i="1">
                        <a:latin typeface="Cambria Math"/>
                      </a:rPr>
                      <m:t>+</m:t>
                    </m:r>
                    <m:r>
                      <a:rPr lang="en-US" sz="1400" i="1">
                        <a:latin typeface="Cambria Math"/>
                      </a:rPr>
                      <m:t>bX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905125" y="3624262"/>
              <a:ext cx="12001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i="0">
                  <a:latin typeface="Cambria Math"/>
                </a:rPr>
                <a:t>𝑌^′=𝑎+𝑏𝑋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142875</xdr:colOff>
      <xdr:row>16</xdr:row>
      <xdr:rowOff>228600</xdr:rowOff>
    </xdr:from>
    <xdr:ext cx="1562100" cy="3151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943225" y="4057650"/>
              <a:ext cx="1562100" cy="3151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400" i="1">
                            <a:latin typeface="Cambria Math"/>
                          </a:rPr>
                          <m:t>Y</m:t>
                        </m:r>
                      </m:e>
                      <m:sup>
                        <m:r>
                          <a:rPr lang="en-US" sz="1400" i="1">
                            <a:latin typeface="Cambria Math"/>
                          </a:rPr>
                          <m:t>′</m:t>
                        </m:r>
                      </m:sup>
                    </m:sSup>
                    <m:r>
                      <a:rPr lang="en-US" sz="1400" i="1">
                        <a:latin typeface="Cambria Math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Y</m:t>
                        </m:r>
                      </m:e>
                    </m:acc>
                    <m:r>
                      <a:rPr lang="en-US" sz="1400" b="0" i="1" baseline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r>
                      <a:rPr lang="en-US" sz="1400" b="0" i="1" baseline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b</m:t>
                    </m:r>
                    <m:acc>
                      <m:accPr>
                        <m:chr m:val="̅"/>
                        <m:ctrlPr>
                          <a:rPr lang="en-US" sz="140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40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X</m:t>
                        </m:r>
                      </m:e>
                    </m:acc>
                    <m:r>
                      <a:rPr lang="en-US" sz="1400" i="1">
                        <a:latin typeface="Cambria Math"/>
                      </a:rPr>
                      <m:t>+</m:t>
                    </m:r>
                    <m:r>
                      <a:rPr lang="en-US" sz="1400" i="1">
                        <a:latin typeface="Cambria Math"/>
                      </a:rPr>
                      <m:t>bX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943225" y="4057650"/>
              <a:ext cx="1562100" cy="3151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i="0">
                  <a:latin typeface="Cambria Math"/>
                </a:rPr>
                <a:t>𝑌^′=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 ̅−𝑏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 ̅</a:t>
              </a:r>
              <a:r>
                <a:rPr lang="en-US" sz="1400" i="0">
                  <a:latin typeface="Cambria Math"/>
                </a:rPr>
                <a:t>+𝑏𝑋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142875</xdr:colOff>
      <xdr:row>18</xdr:row>
      <xdr:rowOff>219075</xdr:rowOff>
    </xdr:from>
    <xdr:ext cx="1628775" cy="3151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943225" y="4524375"/>
              <a:ext cx="1628775" cy="3151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400" i="1">
                            <a:latin typeface="Cambria Math"/>
                          </a:rPr>
                          <m:t>Y</m:t>
                        </m:r>
                      </m:e>
                      <m:sup>
                        <m:r>
                          <a:rPr lang="en-US" sz="1400" i="1">
                            <a:latin typeface="Cambria Math"/>
                          </a:rPr>
                          <m:t>′</m:t>
                        </m:r>
                      </m:sup>
                    </m:sSup>
                    <m:r>
                      <a:rPr lang="en-US" sz="1400" i="1">
                        <a:latin typeface="Cambria Math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Y</m:t>
                        </m:r>
                      </m:e>
                    </m:acc>
                    <m:r>
                      <a:rPr lang="en-US" sz="1400" b="0" i="1" baseline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r>
                      <a:rPr lang="en-US" sz="1400" b="0" i="1" baseline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b</m:t>
                    </m:r>
                    <m:r>
                      <a:rPr lang="en-US" sz="1400" b="0" i="1" baseline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(</m:t>
                    </m:r>
                    <m:r>
                      <a:rPr lang="en-US" sz="1400" b="0" i="1" baseline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X</m:t>
                    </m:r>
                    <m:r>
                      <a:rPr lang="en-US" sz="1400" b="0" i="1" baseline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40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X</m:t>
                        </m:r>
                      </m:e>
                    </m:acc>
                    <m:r>
                      <a:rPr lang="en-US" sz="1400" i="1" baseline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943225" y="4524375"/>
              <a:ext cx="1628775" cy="3151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i="0">
                  <a:latin typeface="Cambria Math"/>
                </a:rPr>
                <a:t>𝑌^′=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 ̅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(𝑋−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𝑋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n-US" sz="1400"/>
            </a:p>
          </xdr:txBody>
        </xdr:sp>
      </mc:Fallback>
    </mc:AlternateContent>
    <xdr:clientData/>
  </xdr:oneCellAnchor>
  <xdr:twoCellAnchor>
    <xdr:from>
      <xdr:col>11</xdr:col>
      <xdr:colOff>66675</xdr:colOff>
      <xdr:row>15</xdr:row>
      <xdr:rowOff>219075</xdr:rowOff>
    </xdr:from>
    <xdr:to>
      <xdr:col>15</xdr:col>
      <xdr:colOff>38100</xdr:colOff>
      <xdr:row>20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772150" y="3390900"/>
              <a:ext cx="2409825" cy="981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/>
                <a:t>So if</a:t>
              </a:r>
              <a:r>
                <a:rPr lang="en-US" sz="1400" baseline="0"/>
                <a:t> the correlation between X and Y is zero, then the regression coefficient </a:t>
              </a:r>
              <a:r>
                <a:rPr lang="en-US" sz="1400" b="1" i="1" baseline="0"/>
                <a:t>b</a:t>
              </a:r>
              <a:r>
                <a:rPr lang="en-US" sz="1400" baseline="0"/>
                <a:t> is zero, and Y' =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sz="1400" b="1" i="1" baseline="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1400" b="1" i="1" baseline="0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𝒀</m:t>
                      </m:r>
                    </m:e>
                  </m:acc>
                </m:oMath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772150" y="3390900"/>
              <a:ext cx="2409825" cy="981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/>
                <a:t>So if</a:t>
              </a:r>
              <a:r>
                <a:rPr lang="en-US" sz="1400" baseline="0"/>
                <a:t> the correlation between X and Y is zero, then the regression coefficient </a:t>
              </a:r>
              <a:r>
                <a:rPr lang="en-US" sz="1400" b="1" i="1" baseline="0"/>
                <a:t>b</a:t>
              </a:r>
              <a:r>
                <a:rPr lang="en-US" sz="1400" baseline="0"/>
                <a:t> is zero, and Y' = </a:t>
              </a:r>
              <a:r>
                <a:rPr lang="en-US" sz="14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𝒀 ̅</a:t>
              </a:r>
              <a:endParaRPr lang="en-US" sz="1400" b="1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581026</xdr:colOff>
      <xdr:row>0</xdr:row>
      <xdr:rowOff>190500</xdr:rowOff>
    </xdr:from>
    <xdr:to>
      <xdr:col>7</xdr:col>
      <xdr:colOff>150495</xdr:colOff>
      <xdr:row>5</xdr:row>
      <xdr:rowOff>190500</xdr:rowOff>
    </xdr:to>
    <xdr:sp macro="" textlink="">
      <xdr:nvSpPr>
        <xdr:cNvPr id="2" name="Right Brace 1"/>
        <xdr:cNvSpPr/>
      </xdr:nvSpPr>
      <xdr:spPr>
        <a:xfrm>
          <a:off x="5095876" y="190500"/>
          <a:ext cx="188594" cy="962025"/>
        </a:xfrm>
        <a:prstGeom prst="rightBrac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workbookViewId="0">
      <selection activeCell="P11" sqref="P11"/>
    </sheetView>
  </sheetViews>
  <sheetFormatPr defaultRowHeight="18.75" x14ac:dyDescent="0.3"/>
  <cols>
    <col min="1" max="1" width="24.28515625" style="12" bestFit="1" customWidth="1"/>
    <col min="2" max="2" width="9.140625" style="12"/>
    <col min="3" max="6" width="2.85546875" style="12" customWidth="1"/>
    <col min="7" max="7" width="4.140625" style="12" bestFit="1" customWidth="1"/>
    <col min="8" max="8" width="5.42578125" style="12" customWidth="1"/>
    <col min="9" max="16384" width="9.140625" style="12"/>
  </cols>
  <sheetData>
    <row r="1" spans="2:10" ht="4.5" customHeight="1" thickBot="1" x14ac:dyDescent="0.35"/>
    <row r="2" spans="2:10" ht="19.5" thickBot="1" x14ac:dyDescent="0.35">
      <c r="C2" s="13" t="s">
        <v>18</v>
      </c>
      <c r="D2" s="14" t="s">
        <v>17</v>
      </c>
      <c r="E2" s="15" t="s">
        <v>14</v>
      </c>
      <c r="F2" s="14" t="s">
        <v>15</v>
      </c>
      <c r="G2" s="16" t="s">
        <v>16</v>
      </c>
      <c r="I2" s="27" t="s">
        <v>26</v>
      </c>
      <c r="J2" s="12" t="s">
        <v>19</v>
      </c>
    </row>
    <row r="3" spans="2:10" x14ac:dyDescent="0.3">
      <c r="I3" s="27"/>
    </row>
    <row r="4" spans="2:10" x14ac:dyDescent="0.3">
      <c r="I4" s="27" t="s">
        <v>27</v>
      </c>
      <c r="J4" s="12" t="s">
        <v>20</v>
      </c>
    </row>
    <row r="5" spans="2:10" x14ac:dyDescent="0.3">
      <c r="I5" s="27"/>
    </row>
    <row r="6" spans="2:10" x14ac:dyDescent="0.3">
      <c r="I6" s="27" t="s">
        <v>28</v>
      </c>
      <c r="J6" s="12" t="s">
        <v>21</v>
      </c>
    </row>
    <row r="7" spans="2:10" x14ac:dyDescent="0.3">
      <c r="I7" s="27"/>
    </row>
    <row r="8" spans="2:10" x14ac:dyDescent="0.3">
      <c r="I8" s="27" t="s">
        <v>29</v>
      </c>
      <c r="J8" s="12" t="s">
        <v>22</v>
      </c>
    </row>
    <row r="10" spans="2:10" x14ac:dyDescent="0.3">
      <c r="B10" s="12" t="s">
        <v>23</v>
      </c>
    </row>
    <row r="14" spans="2:10" x14ac:dyDescent="0.3">
      <c r="B14" s="12" t="s">
        <v>24</v>
      </c>
      <c r="F14" s="17"/>
      <c r="G14" s="17"/>
      <c r="H14" s="17"/>
      <c r="I14" s="17" t="s">
        <v>25</v>
      </c>
      <c r="J14" s="17"/>
    </row>
    <row r="15" spans="2:10" ht="19.5" thickBot="1" x14ac:dyDescent="0.35">
      <c r="F15" s="17"/>
      <c r="G15" s="17"/>
      <c r="H15" s="17"/>
      <c r="I15" s="17"/>
      <c r="J15" s="17"/>
    </row>
    <row r="16" spans="2:10" x14ac:dyDescent="0.3">
      <c r="G16" s="18"/>
      <c r="H16" s="19"/>
      <c r="I16" s="19"/>
      <c r="J16" s="20"/>
    </row>
    <row r="17" spans="7:10" x14ac:dyDescent="0.3">
      <c r="G17" s="21"/>
      <c r="H17" s="22"/>
      <c r="I17" s="22"/>
      <c r="J17" s="23"/>
    </row>
    <row r="18" spans="7:10" x14ac:dyDescent="0.3">
      <c r="G18" s="21"/>
      <c r="H18" s="22"/>
      <c r="I18" s="22"/>
      <c r="J18" s="23"/>
    </row>
    <row r="19" spans="7:10" x14ac:dyDescent="0.3">
      <c r="G19" s="21"/>
      <c r="H19" s="22"/>
      <c r="I19" s="22"/>
      <c r="J19" s="23"/>
    </row>
    <row r="20" spans="7:10" ht="19.5" thickBot="1" x14ac:dyDescent="0.35">
      <c r="G20" s="24"/>
      <c r="H20" s="25"/>
      <c r="I20" s="25"/>
      <c r="J20" s="2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" x14ac:dyDescent="0.25"/>
  <cols>
    <col min="1" max="1" width="11" bestFit="1" customWidth="1"/>
    <col min="3" max="3" width="16.85546875" bestFit="1" customWidth="1"/>
    <col min="4" max="4" width="20.42578125" bestFit="1" customWidth="1"/>
  </cols>
  <sheetData>
    <row r="1" spans="2:9" x14ac:dyDescent="0.25">
      <c r="B1" t="s">
        <v>0</v>
      </c>
      <c r="C1" t="s">
        <v>6</v>
      </c>
      <c r="D1" t="s">
        <v>9</v>
      </c>
    </row>
    <row r="2" spans="2:9" x14ac:dyDescent="0.25">
      <c r="B2" s="9">
        <v>48</v>
      </c>
      <c r="C2" s="28">
        <f>B2-$B$21</f>
        <v>-4.1666666666666643</v>
      </c>
      <c r="D2" s="28">
        <f>C2^2</f>
        <v>17.361111111111093</v>
      </c>
    </row>
    <row r="3" spans="2:9" x14ac:dyDescent="0.25">
      <c r="B3" s="9">
        <v>47</v>
      </c>
      <c r="C3" s="28">
        <f t="shared" ref="C3:C19" si="0">B3-$B$21</f>
        <v>-5.1666666666666643</v>
      </c>
      <c r="D3" s="28">
        <f t="shared" ref="D3:D19" si="1">C3^2</f>
        <v>26.694444444444422</v>
      </c>
    </row>
    <row r="4" spans="2:9" x14ac:dyDescent="0.25">
      <c r="B4" s="9">
        <v>46</v>
      </c>
      <c r="C4" s="28">
        <f t="shared" si="0"/>
        <v>-6.1666666666666643</v>
      </c>
      <c r="D4" s="28">
        <f t="shared" si="1"/>
        <v>38.02777777777775</v>
      </c>
    </row>
    <row r="5" spans="2:9" x14ac:dyDescent="0.25">
      <c r="B5" s="9">
        <v>54</v>
      </c>
      <c r="C5" s="28">
        <f t="shared" si="0"/>
        <v>1.8333333333333357</v>
      </c>
      <c r="D5" s="28">
        <f t="shared" si="1"/>
        <v>3.3611111111111196</v>
      </c>
    </row>
    <row r="6" spans="2:9" x14ac:dyDescent="0.25">
      <c r="B6" s="9">
        <v>48</v>
      </c>
      <c r="C6" s="28">
        <f t="shared" si="0"/>
        <v>-4.1666666666666643</v>
      </c>
      <c r="D6" s="28">
        <f t="shared" si="1"/>
        <v>17.361111111111093</v>
      </c>
    </row>
    <row r="7" spans="2:9" x14ac:dyDescent="0.25">
      <c r="B7" s="9">
        <v>53</v>
      </c>
      <c r="C7" s="28">
        <f t="shared" si="0"/>
        <v>0.8333333333333357</v>
      </c>
      <c r="D7" s="28">
        <f t="shared" si="1"/>
        <v>0.69444444444444842</v>
      </c>
      <c r="E7" s="10"/>
      <c r="F7" s="10"/>
      <c r="G7" s="10"/>
      <c r="H7" s="10"/>
      <c r="I7" s="10"/>
    </row>
    <row r="8" spans="2:9" x14ac:dyDescent="0.25">
      <c r="B8" s="9">
        <v>53</v>
      </c>
      <c r="C8" s="28">
        <f t="shared" si="0"/>
        <v>0.8333333333333357</v>
      </c>
      <c r="D8" s="28">
        <f t="shared" si="1"/>
        <v>0.69444444444444842</v>
      </c>
      <c r="E8" s="10"/>
      <c r="F8" s="10"/>
      <c r="G8" s="10"/>
      <c r="H8" s="10"/>
      <c r="I8" s="10"/>
    </row>
    <row r="9" spans="2:9" x14ac:dyDescent="0.25">
      <c r="B9" s="9">
        <v>52</v>
      </c>
      <c r="C9" s="28">
        <f t="shared" si="0"/>
        <v>-0.1666666666666643</v>
      </c>
      <c r="D9" s="28">
        <f t="shared" si="1"/>
        <v>2.7777777777776989E-2</v>
      </c>
      <c r="E9" s="10"/>
      <c r="F9" s="10"/>
      <c r="G9" s="10"/>
      <c r="H9" s="10"/>
      <c r="I9" s="10"/>
    </row>
    <row r="10" spans="2:9" x14ac:dyDescent="0.25">
      <c r="B10" s="9">
        <v>52</v>
      </c>
      <c r="C10" s="28">
        <f t="shared" si="0"/>
        <v>-0.1666666666666643</v>
      </c>
      <c r="D10" s="28">
        <f t="shared" si="1"/>
        <v>2.7777777777776989E-2</v>
      </c>
      <c r="E10" s="10"/>
      <c r="F10" s="10"/>
      <c r="G10" s="10"/>
      <c r="H10" s="10"/>
      <c r="I10" s="10"/>
    </row>
    <row r="11" spans="2:9" x14ac:dyDescent="0.25">
      <c r="B11" s="9">
        <v>54</v>
      </c>
      <c r="C11" s="28">
        <f t="shared" si="0"/>
        <v>1.8333333333333357</v>
      </c>
      <c r="D11" s="28">
        <f t="shared" si="1"/>
        <v>3.3611111111111196</v>
      </c>
      <c r="E11" s="10"/>
      <c r="F11" s="10"/>
      <c r="G11" s="10"/>
      <c r="H11" s="10"/>
      <c r="I11" s="10"/>
    </row>
    <row r="12" spans="2:9" x14ac:dyDescent="0.25">
      <c r="B12" s="9">
        <v>53</v>
      </c>
      <c r="C12" s="28">
        <f t="shared" si="0"/>
        <v>0.8333333333333357</v>
      </c>
      <c r="D12" s="28">
        <f t="shared" si="1"/>
        <v>0.69444444444444842</v>
      </c>
      <c r="E12" s="10"/>
      <c r="F12" s="10"/>
      <c r="G12" s="10"/>
      <c r="H12" s="10"/>
      <c r="I12" s="10"/>
    </row>
    <row r="13" spans="2:9" x14ac:dyDescent="0.25">
      <c r="B13" s="9">
        <v>49</v>
      </c>
      <c r="C13" s="28">
        <f t="shared" si="0"/>
        <v>-3.1666666666666643</v>
      </c>
      <c r="D13" s="28">
        <f t="shared" si="1"/>
        <v>10.027777777777763</v>
      </c>
    </row>
    <row r="14" spans="2:9" x14ac:dyDescent="0.25">
      <c r="B14" s="9">
        <v>52</v>
      </c>
      <c r="C14" s="28">
        <f t="shared" si="0"/>
        <v>-0.1666666666666643</v>
      </c>
      <c r="D14" s="28">
        <f t="shared" si="1"/>
        <v>2.7777777777776989E-2</v>
      </c>
    </row>
    <row r="15" spans="2:9" x14ac:dyDescent="0.25">
      <c r="B15" s="9">
        <v>58</v>
      </c>
      <c r="C15" s="28">
        <f t="shared" si="0"/>
        <v>5.8333333333333357</v>
      </c>
      <c r="D15" s="28">
        <f t="shared" si="1"/>
        <v>34.027777777777807</v>
      </c>
    </row>
    <row r="16" spans="2:9" x14ac:dyDescent="0.25">
      <c r="B16" s="9">
        <v>54</v>
      </c>
      <c r="C16" s="28">
        <f t="shared" si="0"/>
        <v>1.8333333333333357</v>
      </c>
      <c r="D16" s="28">
        <f t="shared" si="1"/>
        <v>3.3611111111111196</v>
      </c>
    </row>
    <row r="17" spans="1:4" x14ac:dyDescent="0.25">
      <c r="B17" s="9">
        <v>55</v>
      </c>
      <c r="C17" s="28">
        <f t="shared" si="0"/>
        <v>2.8333333333333357</v>
      </c>
      <c r="D17" s="28">
        <f t="shared" si="1"/>
        <v>8.027777777777791</v>
      </c>
    </row>
    <row r="18" spans="1:4" x14ac:dyDescent="0.25">
      <c r="B18" s="9">
        <v>57</v>
      </c>
      <c r="C18" s="28">
        <f t="shared" si="0"/>
        <v>4.8333333333333357</v>
      </c>
      <c r="D18" s="28">
        <f t="shared" si="1"/>
        <v>23.361111111111136</v>
      </c>
    </row>
    <row r="19" spans="1:4" x14ac:dyDescent="0.25">
      <c r="B19" s="9">
        <v>54</v>
      </c>
      <c r="C19" s="28">
        <f t="shared" si="0"/>
        <v>1.8333333333333357</v>
      </c>
      <c r="D19" s="28">
        <f t="shared" si="1"/>
        <v>3.3611111111111196</v>
      </c>
    </row>
    <row r="21" spans="1:4" x14ac:dyDescent="0.25">
      <c r="A21" t="s">
        <v>5</v>
      </c>
      <c r="B21" s="1">
        <f>AVERAGE(B2:B19)</f>
        <v>52.166666666666664</v>
      </c>
    </row>
    <row r="23" spans="1:4" x14ac:dyDescent="0.25">
      <c r="B23" t="s">
        <v>8</v>
      </c>
      <c r="C23" s="3">
        <f>SUM(C2:C19)</f>
        <v>4.2632564145606011E-14</v>
      </c>
      <c r="D23">
        <f>SUM(D2:D19)</f>
        <v>190.49999999999994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25" sqref="I25"/>
    </sheetView>
  </sheetViews>
  <sheetFormatPr defaultRowHeight="15" x14ac:dyDescent="0.25"/>
  <cols>
    <col min="1" max="1" width="11" bestFit="1" customWidth="1"/>
    <col min="3" max="3" width="3.140625" customWidth="1"/>
    <col min="4" max="4" width="16.85546875" bestFit="1" customWidth="1"/>
    <col min="5" max="5" width="20.42578125" bestFit="1" customWidth="1"/>
    <col min="6" max="6" width="3.28515625" customWidth="1"/>
    <col min="7" max="7" width="12.7109375" bestFit="1" customWidth="1"/>
    <col min="8" max="8" width="17.7109375" customWidth="1"/>
    <col min="9" max="9" width="20.5703125" bestFit="1" customWidth="1"/>
  </cols>
  <sheetData>
    <row r="1" spans="1:9" ht="15.75" thickBot="1" x14ac:dyDescent="0.3">
      <c r="A1" s="72" t="s">
        <v>1</v>
      </c>
      <c r="B1" s="71" t="s">
        <v>0</v>
      </c>
      <c r="C1" s="102"/>
      <c r="D1" s="72" t="s">
        <v>6</v>
      </c>
      <c r="E1" s="71" t="s">
        <v>9</v>
      </c>
      <c r="F1" s="102"/>
      <c r="G1" s="89" t="s">
        <v>11</v>
      </c>
      <c r="H1" s="72" t="s">
        <v>10</v>
      </c>
      <c r="I1" s="71" t="s">
        <v>12</v>
      </c>
    </row>
    <row r="2" spans="1:9" x14ac:dyDescent="0.25">
      <c r="A2" s="73" t="s">
        <v>2</v>
      </c>
      <c r="B2" s="74">
        <v>48</v>
      </c>
      <c r="C2" s="101"/>
      <c r="D2" s="81">
        <f>B2-$B$21</f>
        <v>-4.1666666666666643</v>
      </c>
      <c r="E2" s="82">
        <f>D2^2</f>
        <v>17.361111111111093</v>
      </c>
      <c r="F2" s="10"/>
      <c r="G2" s="90">
        <f>AVERAGE(B2:B7)</f>
        <v>49.333333333333336</v>
      </c>
      <c r="H2" s="81">
        <f>B2-$G$2</f>
        <v>-1.3333333333333357</v>
      </c>
      <c r="I2" s="82">
        <f>H2^2</f>
        <v>1.7777777777777841</v>
      </c>
    </row>
    <row r="3" spans="1:9" x14ac:dyDescent="0.25">
      <c r="A3" s="73" t="s">
        <v>2</v>
      </c>
      <c r="B3" s="74">
        <v>47</v>
      </c>
      <c r="C3" s="101"/>
      <c r="D3" s="81">
        <f t="shared" ref="D3:D19" si="0">B3-$B$21</f>
        <v>-5.1666666666666643</v>
      </c>
      <c r="E3" s="82">
        <f t="shared" ref="E3:E19" si="1">D3^2</f>
        <v>26.694444444444422</v>
      </c>
      <c r="F3" s="10"/>
      <c r="G3" s="91"/>
      <c r="H3" s="81">
        <f t="shared" ref="H3:H7" si="2">B3-$G$2</f>
        <v>-2.3333333333333357</v>
      </c>
      <c r="I3" s="82">
        <f t="shared" ref="I3:I19" si="3">H3^2</f>
        <v>5.4444444444444553</v>
      </c>
    </row>
    <row r="4" spans="1:9" x14ac:dyDescent="0.25">
      <c r="A4" s="73" t="s">
        <v>2</v>
      </c>
      <c r="B4" s="74">
        <v>46</v>
      </c>
      <c r="C4" s="101"/>
      <c r="D4" s="81">
        <f t="shared" si="0"/>
        <v>-6.1666666666666643</v>
      </c>
      <c r="E4" s="82">
        <f t="shared" si="1"/>
        <v>38.02777777777775</v>
      </c>
      <c r="F4" s="10"/>
      <c r="G4" s="91"/>
      <c r="H4" s="81">
        <f t="shared" si="2"/>
        <v>-3.3333333333333357</v>
      </c>
      <c r="I4" s="82">
        <f t="shared" si="3"/>
        <v>11.111111111111127</v>
      </c>
    </row>
    <row r="5" spans="1:9" x14ac:dyDescent="0.25">
      <c r="A5" s="73" t="s">
        <v>2</v>
      </c>
      <c r="B5" s="74">
        <v>54</v>
      </c>
      <c r="C5" s="101"/>
      <c r="D5" s="81">
        <f t="shared" si="0"/>
        <v>1.8333333333333357</v>
      </c>
      <c r="E5" s="82">
        <f t="shared" si="1"/>
        <v>3.3611111111111196</v>
      </c>
      <c r="F5" s="10"/>
      <c r="G5" s="91"/>
      <c r="H5" s="81">
        <f t="shared" si="2"/>
        <v>4.6666666666666643</v>
      </c>
      <c r="I5" s="82">
        <f t="shared" si="3"/>
        <v>21.777777777777757</v>
      </c>
    </row>
    <row r="6" spans="1:9" x14ac:dyDescent="0.25">
      <c r="A6" s="73" t="s">
        <v>2</v>
      </c>
      <c r="B6" s="74">
        <v>48</v>
      </c>
      <c r="C6" s="101"/>
      <c r="D6" s="81">
        <f t="shared" si="0"/>
        <v>-4.1666666666666643</v>
      </c>
      <c r="E6" s="82">
        <f t="shared" si="1"/>
        <v>17.361111111111093</v>
      </c>
      <c r="F6" s="10"/>
      <c r="G6" s="91"/>
      <c r="H6" s="81">
        <f t="shared" si="2"/>
        <v>-1.3333333333333357</v>
      </c>
      <c r="I6" s="82">
        <f t="shared" si="3"/>
        <v>1.7777777777777841</v>
      </c>
    </row>
    <row r="7" spans="1:9" x14ac:dyDescent="0.25">
      <c r="A7" s="73" t="s">
        <v>2</v>
      </c>
      <c r="B7" s="74">
        <v>53</v>
      </c>
      <c r="C7" s="101"/>
      <c r="D7" s="81">
        <f t="shared" si="0"/>
        <v>0.8333333333333357</v>
      </c>
      <c r="E7" s="82">
        <f t="shared" si="1"/>
        <v>0.69444444444444842</v>
      </c>
      <c r="F7" s="10"/>
      <c r="G7" s="91"/>
      <c r="H7" s="81">
        <f t="shared" si="2"/>
        <v>3.6666666666666643</v>
      </c>
      <c r="I7" s="82">
        <f t="shared" si="3"/>
        <v>13.444444444444427</v>
      </c>
    </row>
    <row r="8" spans="1:9" x14ac:dyDescent="0.25">
      <c r="A8" s="75" t="s">
        <v>3</v>
      </c>
      <c r="B8" s="76">
        <v>53</v>
      </c>
      <c r="C8" s="101"/>
      <c r="D8" s="83">
        <f t="shared" si="0"/>
        <v>0.8333333333333357</v>
      </c>
      <c r="E8" s="84">
        <f t="shared" si="1"/>
        <v>0.69444444444444842</v>
      </c>
      <c r="F8" s="10"/>
      <c r="G8" s="92">
        <f>AVERAGE(B8:B13)</f>
        <v>52.166666666666664</v>
      </c>
      <c r="H8" s="83">
        <f>B8-$G$8</f>
        <v>0.8333333333333357</v>
      </c>
      <c r="I8" s="84">
        <f t="shared" si="3"/>
        <v>0.69444444444444842</v>
      </c>
    </row>
    <row r="9" spans="1:9" x14ac:dyDescent="0.25">
      <c r="A9" s="75" t="s">
        <v>3</v>
      </c>
      <c r="B9" s="76">
        <v>52</v>
      </c>
      <c r="C9" s="101"/>
      <c r="D9" s="83">
        <f t="shared" si="0"/>
        <v>-0.1666666666666643</v>
      </c>
      <c r="E9" s="84">
        <f t="shared" si="1"/>
        <v>2.7777777777776989E-2</v>
      </c>
      <c r="F9" s="10"/>
      <c r="G9" s="93"/>
      <c r="H9" s="83">
        <f t="shared" ref="H9:H13" si="4">B9-$G$8</f>
        <v>-0.1666666666666643</v>
      </c>
      <c r="I9" s="84">
        <f t="shared" si="3"/>
        <v>2.7777777777776989E-2</v>
      </c>
    </row>
    <row r="10" spans="1:9" x14ac:dyDescent="0.25">
      <c r="A10" s="75" t="s">
        <v>3</v>
      </c>
      <c r="B10" s="76">
        <v>52</v>
      </c>
      <c r="C10" s="101"/>
      <c r="D10" s="83">
        <f t="shared" si="0"/>
        <v>-0.1666666666666643</v>
      </c>
      <c r="E10" s="84">
        <f t="shared" si="1"/>
        <v>2.7777777777776989E-2</v>
      </c>
      <c r="F10" s="10"/>
      <c r="G10" s="93"/>
      <c r="H10" s="83">
        <f t="shared" si="4"/>
        <v>-0.1666666666666643</v>
      </c>
      <c r="I10" s="84">
        <f t="shared" si="3"/>
        <v>2.7777777777776989E-2</v>
      </c>
    </row>
    <row r="11" spans="1:9" x14ac:dyDescent="0.25">
      <c r="A11" s="75" t="s">
        <v>3</v>
      </c>
      <c r="B11" s="76">
        <v>54</v>
      </c>
      <c r="C11" s="101"/>
      <c r="D11" s="83">
        <f t="shared" si="0"/>
        <v>1.8333333333333357</v>
      </c>
      <c r="E11" s="84">
        <f t="shared" si="1"/>
        <v>3.3611111111111196</v>
      </c>
      <c r="F11" s="10"/>
      <c r="G11" s="93"/>
      <c r="H11" s="83">
        <f t="shared" si="4"/>
        <v>1.8333333333333357</v>
      </c>
      <c r="I11" s="84">
        <f t="shared" si="3"/>
        <v>3.3611111111111196</v>
      </c>
    </row>
    <row r="12" spans="1:9" x14ac:dyDescent="0.25">
      <c r="A12" s="75" t="s">
        <v>3</v>
      </c>
      <c r="B12" s="76">
        <v>53</v>
      </c>
      <c r="C12" s="101"/>
      <c r="D12" s="83">
        <f t="shared" si="0"/>
        <v>0.8333333333333357</v>
      </c>
      <c r="E12" s="84">
        <f t="shared" si="1"/>
        <v>0.69444444444444842</v>
      </c>
      <c r="F12" s="10"/>
      <c r="G12" s="93"/>
      <c r="H12" s="83">
        <f t="shared" si="4"/>
        <v>0.8333333333333357</v>
      </c>
      <c r="I12" s="84">
        <f t="shared" si="3"/>
        <v>0.69444444444444842</v>
      </c>
    </row>
    <row r="13" spans="1:9" x14ac:dyDescent="0.25">
      <c r="A13" s="75" t="s">
        <v>3</v>
      </c>
      <c r="B13" s="76">
        <v>49</v>
      </c>
      <c r="C13" s="101"/>
      <c r="D13" s="83">
        <f t="shared" si="0"/>
        <v>-3.1666666666666643</v>
      </c>
      <c r="E13" s="84">
        <f t="shared" si="1"/>
        <v>10.027777777777763</v>
      </c>
      <c r="F13" s="10"/>
      <c r="G13" s="93"/>
      <c r="H13" s="83">
        <f t="shared" si="4"/>
        <v>-3.1666666666666643</v>
      </c>
      <c r="I13" s="84">
        <f t="shared" si="3"/>
        <v>10.027777777777763</v>
      </c>
    </row>
    <row r="14" spans="1:9" x14ac:dyDescent="0.25">
      <c r="A14" s="77" t="s">
        <v>4</v>
      </c>
      <c r="B14" s="78">
        <v>52</v>
      </c>
      <c r="C14" s="101"/>
      <c r="D14" s="85">
        <f t="shared" si="0"/>
        <v>-0.1666666666666643</v>
      </c>
      <c r="E14" s="86">
        <f t="shared" si="1"/>
        <v>2.7777777777776989E-2</v>
      </c>
      <c r="F14" s="10"/>
      <c r="G14" s="94">
        <f>AVERAGE(B14:B19)</f>
        <v>55</v>
      </c>
      <c r="H14" s="85">
        <f>B14-$G$14</f>
        <v>-3</v>
      </c>
      <c r="I14" s="86">
        <f t="shared" si="3"/>
        <v>9</v>
      </c>
    </row>
    <row r="15" spans="1:9" x14ac:dyDescent="0.25">
      <c r="A15" s="77" t="s">
        <v>4</v>
      </c>
      <c r="B15" s="78">
        <v>58</v>
      </c>
      <c r="C15" s="101"/>
      <c r="D15" s="85">
        <f t="shared" si="0"/>
        <v>5.8333333333333357</v>
      </c>
      <c r="E15" s="86">
        <f t="shared" si="1"/>
        <v>34.027777777777807</v>
      </c>
      <c r="F15" s="10"/>
      <c r="G15" s="94"/>
      <c r="H15" s="85">
        <f t="shared" ref="H15:H19" si="5">B15-$G$14</f>
        <v>3</v>
      </c>
      <c r="I15" s="86">
        <f t="shared" si="3"/>
        <v>9</v>
      </c>
    </row>
    <row r="16" spans="1:9" x14ac:dyDescent="0.25">
      <c r="A16" s="77" t="s">
        <v>4</v>
      </c>
      <c r="B16" s="78">
        <v>54</v>
      </c>
      <c r="C16" s="101"/>
      <c r="D16" s="85">
        <f t="shared" si="0"/>
        <v>1.8333333333333357</v>
      </c>
      <c r="E16" s="86">
        <f t="shared" si="1"/>
        <v>3.3611111111111196</v>
      </c>
      <c r="F16" s="10"/>
      <c r="G16" s="94"/>
      <c r="H16" s="85">
        <f t="shared" si="5"/>
        <v>-1</v>
      </c>
      <c r="I16" s="86">
        <f t="shared" si="3"/>
        <v>1</v>
      </c>
    </row>
    <row r="17" spans="1:9" x14ac:dyDescent="0.25">
      <c r="A17" s="77" t="s">
        <v>4</v>
      </c>
      <c r="B17" s="78">
        <v>55</v>
      </c>
      <c r="C17" s="101"/>
      <c r="D17" s="85">
        <f t="shared" si="0"/>
        <v>2.8333333333333357</v>
      </c>
      <c r="E17" s="86">
        <f t="shared" si="1"/>
        <v>8.027777777777791</v>
      </c>
      <c r="F17" s="10"/>
      <c r="G17" s="94"/>
      <c r="H17" s="85">
        <f t="shared" si="5"/>
        <v>0</v>
      </c>
      <c r="I17" s="86">
        <f t="shared" si="3"/>
        <v>0</v>
      </c>
    </row>
    <row r="18" spans="1:9" x14ac:dyDescent="0.25">
      <c r="A18" s="77" t="s">
        <v>4</v>
      </c>
      <c r="B18" s="78">
        <v>57</v>
      </c>
      <c r="C18" s="101"/>
      <c r="D18" s="85">
        <f t="shared" si="0"/>
        <v>4.8333333333333357</v>
      </c>
      <c r="E18" s="86">
        <f t="shared" si="1"/>
        <v>23.361111111111136</v>
      </c>
      <c r="F18" s="10"/>
      <c r="G18" s="94"/>
      <c r="H18" s="85">
        <f t="shared" si="5"/>
        <v>2</v>
      </c>
      <c r="I18" s="86">
        <f t="shared" si="3"/>
        <v>4</v>
      </c>
    </row>
    <row r="19" spans="1:9" ht="15.75" thickBot="1" x14ac:dyDescent="0.3">
      <c r="A19" s="79" t="s">
        <v>4</v>
      </c>
      <c r="B19" s="80">
        <v>54</v>
      </c>
      <c r="C19" s="10"/>
      <c r="D19" s="87">
        <f t="shared" si="0"/>
        <v>1.8333333333333357</v>
      </c>
      <c r="E19" s="88">
        <f t="shared" si="1"/>
        <v>3.3611111111111196</v>
      </c>
      <c r="F19" s="10"/>
      <c r="G19" s="95"/>
      <c r="H19" s="87">
        <f t="shared" si="5"/>
        <v>-1</v>
      </c>
      <c r="I19" s="88">
        <f t="shared" si="3"/>
        <v>1</v>
      </c>
    </row>
    <row r="20" spans="1:9" x14ac:dyDescent="0.25">
      <c r="I20" s="1"/>
    </row>
    <row r="21" spans="1:9" x14ac:dyDescent="0.25">
      <c r="A21" t="s">
        <v>5</v>
      </c>
      <c r="B21" s="1">
        <f>AVERAGE(B2:B19)</f>
        <v>52.166666666666664</v>
      </c>
      <c r="C21" s="1"/>
      <c r="I21" s="1"/>
    </row>
    <row r="22" spans="1:9" x14ac:dyDescent="0.25">
      <c r="I22" s="1"/>
    </row>
    <row r="23" spans="1:9" x14ac:dyDescent="0.25">
      <c r="B23" t="s">
        <v>8</v>
      </c>
      <c r="D23" s="1">
        <f>SUM(D2:D19)</f>
        <v>4.2632564145606011E-14</v>
      </c>
      <c r="E23" s="1">
        <f>SUM(E2:E19)</f>
        <v>190.49999999999994</v>
      </c>
      <c r="H23" s="1">
        <f>SUM(H2:H19)</f>
        <v>0</v>
      </c>
      <c r="I23" s="2">
        <f>SUM(I2:I19)</f>
        <v>94.166666666666671</v>
      </c>
    </row>
    <row r="25" spans="1:9" x14ac:dyDescent="0.25">
      <c r="H25" s="4" t="s">
        <v>13</v>
      </c>
      <c r="I25" s="5">
        <f>(E23-I23)/E23</f>
        <v>0.5056867891513559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B12" sqref="B12"/>
    </sheetView>
  </sheetViews>
  <sheetFormatPr defaultRowHeight="15" x14ac:dyDescent="0.25"/>
  <cols>
    <col min="1" max="1" width="11.7109375" bestFit="1" customWidth="1"/>
    <col min="4" max="4" width="3.140625" customWidth="1"/>
    <col min="5" max="5" width="5.85546875" customWidth="1"/>
    <col min="6" max="7" width="5.5703125" bestFit="1" customWidth="1"/>
    <col min="8" max="8" width="6" customWidth="1"/>
    <col min="9" max="9" width="9" customWidth="1"/>
    <col min="11" max="11" width="18.140625" customWidth="1"/>
    <col min="12" max="12" width="6.85546875" bestFit="1" customWidth="1"/>
    <col min="13" max="13" width="5.42578125" bestFit="1" customWidth="1"/>
    <col min="14" max="14" width="8.85546875" bestFit="1" customWidth="1"/>
    <col min="15" max="15" width="9.28515625" bestFit="1" customWidth="1"/>
  </cols>
  <sheetData>
    <row r="1" spans="1:17" ht="15.75" thickBot="1" x14ac:dyDescent="0.3">
      <c r="A1" s="64" t="s">
        <v>0</v>
      </c>
      <c r="B1" s="64" t="s">
        <v>49</v>
      </c>
      <c r="C1" s="64" t="s">
        <v>50</v>
      </c>
      <c r="M1" s="61" t="s">
        <v>2</v>
      </c>
      <c r="N1" s="62" t="s">
        <v>3</v>
      </c>
      <c r="O1" s="63" t="s">
        <v>4</v>
      </c>
    </row>
    <row r="2" spans="1:17" x14ac:dyDescent="0.25">
      <c r="A2" s="6">
        <v>48</v>
      </c>
      <c r="B2" s="6">
        <v>1</v>
      </c>
      <c r="C2" s="6">
        <v>0</v>
      </c>
      <c r="E2" s="29">
        <f t="array" ref="E2:G6">LINEST(A2:A19,B2:C19,,TRUE)</f>
        <v>-1.0255800994045676E-15</v>
      </c>
      <c r="F2" s="30">
        <v>-2.8333333333333321</v>
      </c>
      <c r="G2" s="31">
        <v>52.166666666666664</v>
      </c>
      <c r="M2" s="6">
        <v>48</v>
      </c>
      <c r="N2" s="7">
        <v>53</v>
      </c>
      <c r="O2" s="8">
        <v>52</v>
      </c>
    </row>
    <row r="3" spans="1:17" x14ac:dyDescent="0.25">
      <c r="A3" s="6">
        <v>47</v>
      </c>
      <c r="B3" s="6">
        <v>1</v>
      </c>
      <c r="C3" s="6">
        <v>0</v>
      </c>
      <c r="E3" s="32">
        <v>0.83518313213182838</v>
      </c>
      <c r="F3" s="33">
        <v>0.83518313213182827</v>
      </c>
      <c r="G3" s="34">
        <v>0.5905636562630362</v>
      </c>
      <c r="M3" s="6">
        <v>47</v>
      </c>
      <c r="N3" s="7">
        <v>52</v>
      </c>
      <c r="O3" s="8">
        <v>58</v>
      </c>
    </row>
    <row r="4" spans="1:17" x14ac:dyDescent="0.25">
      <c r="A4" s="6">
        <v>46</v>
      </c>
      <c r="B4" s="6">
        <v>1</v>
      </c>
      <c r="C4" s="6">
        <v>0</v>
      </c>
      <c r="E4" s="32">
        <v>0.5056867891513559</v>
      </c>
      <c r="F4" s="33">
        <v>2.5055493963954847</v>
      </c>
      <c r="G4" s="35" t="e">
        <v>#N/A</v>
      </c>
      <c r="I4" s="11" t="s">
        <v>48</v>
      </c>
      <c r="M4" s="6">
        <v>46</v>
      </c>
      <c r="N4" s="7">
        <v>52</v>
      </c>
      <c r="O4" s="8">
        <v>54</v>
      </c>
    </row>
    <row r="5" spans="1:17" x14ac:dyDescent="0.25">
      <c r="A5" s="6">
        <v>54</v>
      </c>
      <c r="B5" s="6">
        <v>1</v>
      </c>
      <c r="C5" s="6">
        <v>0</v>
      </c>
      <c r="E5" s="43">
        <v>7.6725663716814108</v>
      </c>
      <c r="F5" s="44">
        <v>15</v>
      </c>
      <c r="G5" s="35" t="e">
        <v>#N/A</v>
      </c>
      <c r="M5" s="6">
        <v>54</v>
      </c>
      <c r="N5" s="7">
        <v>54</v>
      </c>
      <c r="O5" s="8">
        <v>55</v>
      </c>
    </row>
    <row r="6" spans="1:17" ht="15.75" thickBot="1" x14ac:dyDescent="0.3">
      <c r="A6" s="6">
        <v>48</v>
      </c>
      <c r="B6" s="6">
        <v>1</v>
      </c>
      <c r="C6" s="6">
        <v>0</v>
      </c>
      <c r="E6" s="45">
        <v>96.333333333333272</v>
      </c>
      <c r="F6" s="46">
        <v>94.166666666666671</v>
      </c>
      <c r="G6" s="38" t="e">
        <v>#N/A</v>
      </c>
      <c r="M6" s="6">
        <v>48</v>
      </c>
      <c r="N6" s="7">
        <v>53</v>
      </c>
      <c r="O6" s="8">
        <v>57</v>
      </c>
    </row>
    <row r="7" spans="1:17" x14ac:dyDescent="0.25">
      <c r="A7" s="6">
        <v>53</v>
      </c>
      <c r="B7" s="6">
        <v>1</v>
      </c>
      <c r="C7" s="6">
        <v>0</v>
      </c>
      <c r="M7" s="6">
        <v>53</v>
      </c>
      <c r="N7" s="7">
        <v>49</v>
      </c>
      <c r="O7" s="8">
        <v>54</v>
      </c>
    </row>
    <row r="8" spans="1:17" ht="15.75" thickBot="1" x14ac:dyDescent="0.3">
      <c r="A8" s="7">
        <v>53</v>
      </c>
      <c r="B8" s="7">
        <v>0</v>
      </c>
      <c r="C8" s="7">
        <v>1</v>
      </c>
    </row>
    <row r="9" spans="1:17" ht="18" x14ac:dyDescent="0.35">
      <c r="A9" s="7">
        <v>52</v>
      </c>
      <c r="B9" s="7">
        <v>0</v>
      </c>
      <c r="C9" s="7">
        <v>1</v>
      </c>
      <c r="F9" s="96"/>
      <c r="K9" s="49" t="s">
        <v>30</v>
      </c>
      <c r="L9" s="50"/>
      <c r="M9" s="50"/>
      <c r="N9" s="50"/>
      <c r="O9" s="50"/>
      <c r="P9" s="50"/>
      <c r="Q9" s="51"/>
    </row>
    <row r="10" spans="1:17" x14ac:dyDescent="0.25">
      <c r="A10" s="7">
        <v>52</v>
      </c>
      <c r="B10" s="7">
        <v>0</v>
      </c>
      <c r="C10" s="7">
        <v>1</v>
      </c>
      <c r="K10" s="52"/>
      <c r="L10" s="36"/>
      <c r="M10" s="36"/>
      <c r="N10" s="36"/>
      <c r="O10" s="36"/>
      <c r="P10" s="36"/>
      <c r="Q10" s="35"/>
    </row>
    <row r="11" spans="1:17" ht="15.75" thickBot="1" x14ac:dyDescent="0.3">
      <c r="A11" s="7">
        <v>54</v>
      </c>
      <c r="B11" s="7">
        <v>0</v>
      </c>
      <c r="C11" s="7">
        <v>1</v>
      </c>
      <c r="K11" s="52" t="s">
        <v>31</v>
      </c>
      <c r="L11" s="36"/>
      <c r="M11" s="36"/>
      <c r="N11" s="36"/>
      <c r="O11" s="36"/>
      <c r="P11" s="36"/>
      <c r="Q11" s="35"/>
    </row>
    <row r="12" spans="1:17" x14ac:dyDescent="0.25">
      <c r="A12" s="7">
        <v>53</v>
      </c>
      <c r="B12" s="7">
        <v>0</v>
      </c>
      <c r="C12" s="7">
        <v>1</v>
      </c>
      <c r="K12" s="53" t="s">
        <v>32</v>
      </c>
      <c r="L12" s="41" t="s">
        <v>33</v>
      </c>
      <c r="M12" s="41" t="s">
        <v>34</v>
      </c>
      <c r="N12" s="41" t="s">
        <v>35</v>
      </c>
      <c r="O12" s="41" t="s">
        <v>36</v>
      </c>
      <c r="P12" s="36"/>
      <c r="Q12" s="35"/>
    </row>
    <row r="13" spans="1:17" x14ac:dyDescent="0.25">
      <c r="A13" s="7">
        <v>49</v>
      </c>
      <c r="B13" s="7">
        <v>0</v>
      </c>
      <c r="C13" s="7">
        <v>1</v>
      </c>
      <c r="K13" s="54" t="s">
        <v>2</v>
      </c>
      <c r="L13" s="39">
        <v>6</v>
      </c>
      <c r="M13" s="39">
        <v>296</v>
      </c>
      <c r="N13" s="42">
        <v>49.333333333333336</v>
      </c>
      <c r="O13" s="42">
        <v>11.066666666666666</v>
      </c>
      <c r="P13" s="36"/>
      <c r="Q13" s="35"/>
    </row>
    <row r="14" spans="1:17" x14ac:dyDescent="0.25">
      <c r="A14" s="8">
        <v>52</v>
      </c>
      <c r="B14" s="8">
        <v>-1</v>
      </c>
      <c r="C14" s="8">
        <v>-1</v>
      </c>
      <c r="K14" s="54" t="s">
        <v>3</v>
      </c>
      <c r="L14" s="39">
        <v>6</v>
      </c>
      <c r="M14" s="39">
        <v>313</v>
      </c>
      <c r="N14" s="42">
        <v>52.166666666666664</v>
      </c>
      <c r="O14" s="42">
        <v>2.9666666666666663</v>
      </c>
      <c r="P14" s="36"/>
      <c r="Q14" s="35"/>
    </row>
    <row r="15" spans="1:17" ht="15.75" thickBot="1" x14ac:dyDescent="0.3">
      <c r="A15" s="8">
        <v>58</v>
      </c>
      <c r="B15" s="8">
        <v>-1</v>
      </c>
      <c r="C15" s="8">
        <v>-1</v>
      </c>
      <c r="K15" s="55" t="s">
        <v>4</v>
      </c>
      <c r="L15" s="40">
        <v>6</v>
      </c>
      <c r="M15" s="40">
        <v>330</v>
      </c>
      <c r="N15" s="60">
        <v>55</v>
      </c>
      <c r="O15" s="60">
        <v>4.8</v>
      </c>
      <c r="P15" s="36"/>
      <c r="Q15" s="35"/>
    </row>
    <row r="16" spans="1:17" x14ac:dyDescent="0.25">
      <c r="A16" s="8">
        <v>54</v>
      </c>
      <c r="B16" s="8">
        <v>-1</v>
      </c>
      <c r="C16" s="8">
        <v>-1</v>
      </c>
      <c r="K16" s="52"/>
      <c r="L16" s="36"/>
      <c r="M16" s="36"/>
      <c r="N16" s="36"/>
      <c r="O16" s="36"/>
      <c r="P16" s="36"/>
      <c r="Q16" s="35"/>
    </row>
    <row r="17" spans="1:17" x14ac:dyDescent="0.25">
      <c r="A17" s="8">
        <v>55</v>
      </c>
      <c r="B17" s="8">
        <v>-1</v>
      </c>
      <c r="C17" s="8">
        <v>-1</v>
      </c>
      <c r="K17" s="52"/>
      <c r="L17" s="36"/>
      <c r="M17" s="36"/>
      <c r="N17" s="36"/>
      <c r="O17" s="36"/>
      <c r="P17" s="36"/>
      <c r="Q17" s="35"/>
    </row>
    <row r="18" spans="1:17" ht="15.75" thickBot="1" x14ac:dyDescent="0.3">
      <c r="A18" s="8">
        <v>57</v>
      </c>
      <c r="B18" s="8">
        <v>-1</v>
      </c>
      <c r="C18" s="8">
        <v>-1</v>
      </c>
      <c r="K18" s="52" t="s">
        <v>37</v>
      </c>
      <c r="L18" s="36"/>
      <c r="M18" s="36"/>
      <c r="N18" s="36"/>
      <c r="O18" s="36"/>
      <c r="P18" s="36"/>
      <c r="Q18" s="35"/>
    </row>
    <row r="19" spans="1:17" x14ac:dyDescent="0.25">
      <c r="A19" s="8">
        <v>54</v>
      </c>
      <c r="B19" s="8">
        <v>-1</v>
      </c>
      <c r="C19" s="8">
        <v>-1</v>
      </c>
      <c r="K19" s="53" t="s">
        <v>38</v>
      </c>
      <c r="L19" s="41" t="s">
        <v>39</v>
      </c>
      <c r="M19" s="41" t="s">
        <v>40</v>
      </c>
      <c r="N19" s="41" t="s">
        <v>41</v>
      </c>
      <c r="O19" s="41" t="s">
        <v>42</v>
      </c>
      <c r="P19" s="41" t="s">
        <v>43</v>
      </c>
      <c r="Q19" s="56" t="s">
        <v>44</v>
      </c>
    </row>
    <row r="20" spans="1:17" ht="15.75" thickBot="1" x14ac:dyDescent="0.3">
      <c r="K20" s="54" t="s">
        <v>45</v>
      </c>
      <c r="L20" s="47">
        <v>96.333333333333357</v>
      </c>
      <c r="M20" s="48">
        <v>2</v>
      </c>
      <c r="N20" s="42">
        <v>48.166666666666679</v>
      </c>
      <c r="O20" s="47">
        <v>7.6725663716814179</v>
      </c>
      <c r="P20" s="42">
        <v>5.0701012312481114E-3</v>
      </c>
      <c r="Q20" s="57">
        <v>3.6823203436732408</v>
      </c>
    </row>
    <row r="21" spans="1:17" ht="25.5" thickBot="1" x14ac:dyDescent="0.5">
      <c r="A21" t="s">
        <v>47</v>
      </c>
      <c r="B21" s="2">
        <f>AVERAGE(A2:A19)</f>
        <v>52.166666666666664</v>
      </c>
      <c r="D21" s="97" t="s">
        <v>58</v>
      </c>
      <c r="E21" s="98"/>
      <c r="F21" s="99"/>
      <c r="G21" s="97" t="s">
        <v>59</v>
      </c>
      <c r="H21" s="98"/>
      <c r="I21" s="98"/>
      <c r="J21" s="99"/>
      <c r="K21" s="54" t="s">
        <v>46</v>
      </c>
      <c r="L21" s="47">
        <v>94.166666666666671</v>
      </c>
      <c r="M21" s="48">
        <v>15</v>
      </c>
      <c r="N21" s="42">
        <v>6.2777777777777777</v>
      </c>
      <c r="O21" s="39"/>
      <c r="P21" s="39"/>
      <c r="Q21" s="58"/>
    </row>
    <row r="22" spans="1:17" x14ac:dyDescent="0.25">
      <c r="A22" t="s">
        <v>51</v>
      </c>
      <c r="B22" s="2">
        <f>G2+F2</f>
        <v>49.333333333333329</v>
      </c>
      <c r="K22" s="54"/>
      <c r="L22" s="39"/>
      <c r="M22" s="39"/>
      <c r="N22" s="39"/>
      <c r="O22" s="39"/>
      <c r="P22" s="39"/>
      <c r="Q22" s="58"/>
    </row>
    <row r="23" spans="1:17" ht="15.75" thickBot="1" x14ac:dyDescent="0.3">
      <c r="A23" t="s">
        <v>52</v>
      </c>
      <c r="B23" s="2">
        <f>G2+E2</f>
        <v>52.166666666666664</v>
      </c>
      <c r="K23" s="55" t="s">
        <v>7</v>
      </c>
      <c r="L23" s="40">
        <v>190.50000000000003</v>
      </c>
      <c r="M23" s="40">
        <v>17</v>
      </c>
      <c r="N23" s="40"/>
      <c r="O23" s="40"/>
      <c r="P23" s="40"/>
      <c r="Q23" s="59"/>
    </row>
    <row r="24" spans="1:17" x14ac:dyDescent="0.25">
      <c r="A24" t="s">
        <v>53</v>
      </c>
      <c r="B24" s="2">
        <f>G2-(F2+E2)</f>
        <v>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B2" sqref="B2:D19"/>
    </sheetView>
  </sheetViews>
  <sheetFormatPr defaultRowHeight="15" x14ac:dyDescent="0.25"/>
  <cols>
    <col min="1" max="1" width="11.7109375" bestFit="1" customWidth="1"/>
    <col min="4" max="4" width="3.140625" customWidth="1"/>
    <col min="5" max="5" width="5.85546875" customWidth="1"/>
    <col min="6" max="7" width="5.5703125" bestFit="1" customWidth="1"/>
    <col min="8" max="8" width="2.42578125" customWidth="1"/>
    <col min="9" max="9" width="3.28515625" customWidth="1"/>
    <col min="10" max="10" width="14.42578125" customWidth="1"/>
    <col min="11" max="11" width="18.140625" customWidth="1"/>
    <col min="12" max="12" width="6.85546875" bestFit="1" customWidth="1"/>
    <col min="13" max="13" width="5.42578125" bestFit="1" customWidth="1"/>
    <col min="14" max="14" width="8.85546875" bestFit="1" customWidth="1"/>
    <col min="15" max="15" width="9.28515625" bestFit="1" customWidth="1"/>
  </cols>
  <sheetData>
    <row r="1" spans="1:17" ht="30.75" thickBot="1" x14ac:dyDescent="0.3">
      <c r="A1" s="64" t="s">
        <v>0</v>
      </c>
      <c r="B1" s="64" t="s">
        <v>49</v>
      </c>
      <c r="C1" s="64" t="s">
        <v>50</v>
      </c>
      <c r="J1" s="68" t="s">
        <v>56</v>
      </c>
      <c r="K1" s="69" t="s">
        <v>57</v>
      </c>
      <c r="L1" s="70" t="s">
        <v>40</v>
      </c>
      <c r="M1" s="100" t="s">
        <v>60</v>
      </c>
      <c r="N1" s="71" t="s">
        <v>42</v>
      </c>
    </row>
    <row r="2" spans="1:17" x14ac:dyDescent="0.25">
      <c r="A2" s="6">
        <v>48</v>
      </c>
      <c r="B2" s="6">
        <v>1</v>
      </c>
      <c r="C2" s="6">
        <v>0</v>
      </c>
      <c r="E2" s="29">
        <f t="array" ref="E2:G6">LINEST(A2:A19,B2:C19,,TRUE)</f>
        <v>-1.0255800994045676E-15</v>
      </c>
      <c r="F2" s="30">
        <v>-2.8333333333333321</v>
      </c>
      <c r="G2" s="31">
        <v>52.166666666666664</v>
      </c>
      <c r="J2" s="52" t="s">
        <v>54</v>
      </c>
      <c r="K2" s="33">
        <v>0.5056867891513559</v>
      </c>
      <c r="L2" s="36">
        <v>2</v>
      </c>
      <c r="M2" s="33">
        <f>K2/L2</f>
        <v>0.25284339457567795</v>
      </c>
      <c r="N2" s="34">
        <f>M2/M3</f>
        <v>7.6725663716814099</v>
      </c>
      <c r="P2" s="2"/>
    </row>
    <row r="3" spans="1:17" ht="15.75" thickBot="1" x14ac:dyDescent="0.3">
      <c r="A3" s="6">
        <v>47</v>
      </c>
      <c r="B3" s="6">
        <v>1</v>
      </c>
      <c r="C3" s="6">
        <v>0</v>
      </c>
      <c r="E3" s="32">
        <v>0.83518313213182838</v>
      </c>
      <c r="F3" s="33">
        <v>0.83518313213182827</v>
      </c>
      <c r="G3" s="34">
        <v>0.5905636562630362</v>
      </c>
      <c r="J3" s="65" t="s">
        <v>55</v>
      </c>
      <c r="K3" s="37">
        <f>1-K2</f>
        <v>0.4943132108486441</v>
      </c>
      <c r="L3" s="66">
        <v>15</v>
      </c>
      <c r="M3" s="37">
        <f>K3/L3</f>
        <v>3.2954214056576274E-2</v>
      </c>
      <c r="N3" s="67"/>
      <c r="P3" s="2"/>
    </row>
    <row r="4" spans="1:17" x14ac:dyDescent="0.25">
      <c r="A4" s="6">
        <v>46</v>
      </c>
      <c r="B4" s="6">
        <v>1</v>
      </c>
      <c r="C4" s="6">
        <v>0</v>
      </c>
      <c r="E4" s="32">
        <v>0.5056867891513559</v>
      </c>
      <c r="F4" s="33">
        <v>2.5055493963954847</v>
      </c>
      <c r="G4" s="35" t="e">
        <v>#N/A</v>
      </c>
    </row>
    <row r="5" spans="1:17" x14ac:dyDescent="0.25">
      <c r="A5" s="6">
        <v>54</v>
      </c>
      <c r="B5" s="6">
        <v>1</v>
      </c>
      <c r="C5" s="6">
        <v>0</v>
      </c>
      <c r="E5" s="43">
        <v>7.6725663716814108</v>
      </c>
      <c r="F5" s="44">
        <v>15</v>
      </c>
      <c r="G5" s="35" t="e">
        <v>#N/A</v>
      </c>
    </row>
    <row r="6" spans="1:17" ht="15.75" thickBot="1" x14ac:dyDescent="0.3">
      <c r="A6" s="6">
        <v>48</v>
      </c>
      <c r="B6" s="6">
        <v>1</v>
      </c>
      <c r="C6" s="6">
        <v>0</v>
      </c>
      <c r="E6" s="45">
        <v>96.333333333333272</v>
      </c>
      <c r="F6" s="46">
        <v>94.166666666666671</v>
      </c>
      <c r="G6" s="38" t="e">
        <v>#N/A</v>
      </c>
    </row>
    <row r="7" spans="1:17" x14ac:dyDescent="0.25">
      <c r="A7" s="6">
        <v>53</v>
      </c>
      <c r="B7" s="6">
        <v>1</v>
      </c>
      <c r="C7" s="6">
        <v>0</v>
      </c>
      <c r="K7" s="49" t="s">
        <v>30</v>
      </c>
      <c r="L7" s="50"/>
      <c r="M7" s="50"/>
      <c r="N7" s="50"/>
      <c r="O7" s="50"/>
      <c r="P7" s="50"/>
      <c r="Q7" s="51"/>
    </row>
    <row r="8" spans="1:17" x14ac:dyDescent="0.25">
      <c r="A8" s="7">
        <v>53</v>
      </c>
      <c r="B8" s="7">
        <v>0</v>
      </c>
      <c r="C8" s="7">
        <v>1</v>
      </c>
      <c r="K8" s="52"/>
      <c r="L8" s="36"/>
      <c r="M8" s="36"/>
      <c r="N8" s="36"/>
      <c r="O8" s="36"/>
      <c r="P8" s="36"/>
      <c r="Q8" s="35"/>
    </row>
    <row r="9" spans="1:17" ht="15.75" thickBot="1" x14ac:dyDescent="0.3">
      <c r="A9" s="7">
        <v>52</v>
      </c>
      <c r="B9" s="7">
        <v>0</v>
      </c>
      <c r="C9" s="7">
        <v>1</v>
      </c>
      <c r="K9" s="52" t="s">
        <v>31</v>
      </c>
      <c r="L9" s="36"/>
      <c r="M9" s="36"/>
      <c r="N9" s="36"/>
      <c r="O9" s="36"/>
      <c r="P9" s="36"/>
      <c r="Q9" s="35"/>
    </row>
    <row r="10" spans="1:17" x14ac:dyDescent="0.25">
      <c r="A10" s="7">
        <v>52</v>
      </c>
      <c r="B10" s="7">
        <v>0</v>
      </c>
      <c r="C10" s="7">
        <v>1</v>
      </c>
      <c r="K10" s="53" t="s">
        <v>32</v>
      </c>
      <c r="L10" s="41" t="s">
        <v>33</v>
      </c>
      <c r="M10" s="41" t="s">
        <v>34</v>
      </c>
      <c r="N10" s="41" t="s">
        <v>35</v>
      </c>
      <c r="O10" s="41" t="s">
        <v>36</v>
      </c>
      <c r="P10" s="36"/>
      <c r="Q10" s="35"/>
    </row>
    <row r="11" spans="1:17" x14ac:dyDescent="0.25">
      <c r="A11" s="7">
        <v>54</v>
      </c>
      <c r="B11" s="7">
        <v>0</v>
      </c>
      <c r="C11" s="7">
        <v>1</v>
      </c>
      <c r="K11" s="54" t="s">
        <v>2</v>
      </c>
      <c r="L11" s="39">
        <v>6</v>
      </c>
      <c r="M11" s="39">
        <v>296</v>
      </c>
      <c r="N11" s="42">
        <v>49.333333333333336</v>
      </c>
      <c r="O11" s="42">
        <v>11.066666666666666</v>
      </c>
      <c r="P11" s="36"/>
      <c r="Q11" s="35"/>
    </row>
    <row r="12" spans="1:17" x14ac:dyDescent="0.25">
      <c r="A12" s="7">
        <v>53</v>
      </c>
      <c r="B12" s="7">
        <v>0</v>
      </c>
      <c r="C12" s="7">
        <v>1</v>
      </c>
      <c r="K12" s="54" t="s">
        <v>3</v>
      </c>
      <c r="L12" s="39">
        <v>6</v>
      </c>
      <c r="M12" s="39">
        <v>313</v>
      </c>
      <c r="N12" s="42">
        <v>52.166666666666664</v>
      </c>
      <c r="O12" s="42">
        <v>2.9666666666666663</v>
      </c>
      <c r="P12" s="36"/>
      <c r="Q12" s="35"/>
    </row>
    <row r="13" spans="1:17" ht="15.75" thickBot="1" x14ac:dyDescent="0.3">
      <c r="A13" s="7">
        <v>49</v>
      </c>
      <c r="B13" s="7">
        <v>0</v>
      </c>
      <c r="C13" s="7">
        <v>1</v>
      </c>
      <c r="K13" s="55" t="s">
        <v>4</v>
      </c>
      <c r="L13" s="40">
        <v>6</v>
      </c>
      <c r="M13" s="40">
        <v>330</v>
      </c>
      <c r="N13" s="60">
        <v>55</v>
      </c>
      <c r="O13" s="60">
        <v>4.8</v>
      </c>
      <c r="P13" s="36"/>
      <c r="Q13" s="35"/>
    </row>
    <row r="14" spans="1:17" x14ac:dyDescent="0.25">
      <c r="A14" s="8">
        <v>52</v>
      </c>
      <c r="B14" s="8">
        <v>-1</v>
      </c>
      <c r="C14" s="8">
        <v>-1</v>
      </c>
      <c r="K14" s="52"/>
      <c r="L14" s="36"/>
      <c r="M14" s="36"/>
      <c r="N14" s="36"/>
      <c r="O14" s="36"/>
      <c r="P14" s="36"/>
      <c r="Q14" s="35"/>
    </row>
    <row r="15" spans="1:17" x14ac:dyDescent="0.25">
      <c r="A15" s="8">
        <v>58</v>
      </c>
      <c r="B15" s="8">
        <v>-1</v>
      </c>
      <c r="C15" s="8">
        <v>-1</v>
      </c>
      <c r="K15" s="52"/>
      <c r="L15" s="36"/>
      <c r="M15" s="36"/>
      <c r="N15" s="36"/>
      <c r="O15" s="36"/>
      <c r="P15" s="36"/>
      <c r="Q15" s="35"/>
    </row>
    <row r="16" spans="1:17" ht="15.75" thickBot="1" x14ac:dyDescent="0.3">
      <c r="A16" s="8">
        <v>54</v>
      </c>
      <c r="B16" s="8">
        <v>-1</v>
      </c>
      <c r="C16" s="8">
        <v>-1</v>
      </c>
      <c r="K16" s="52" t="s">
        <v>37</v>
      </c>
      <c r="L16" s="36"/>
      <c r="M16" s="36"/>
      <c r="N16" s="36"/>
      <c r="O16" s="36"/>
      <c r="P16" s="36"/>
      <c r="Q16" s="35"/>
    </row>
    <row r="17" spans="1:17" x14ac:dyDescent="0.25">
      <c r="A17" s="8">
        <v>55</v>
      </c>
      <c r="B17" s="8">
        <v>-1</v>
      </c>
      <c r="C17" s="8">
        <v>-1</v>
      </c>
      <c r="K17" s="53" t="s">
        <v>38</v>
      </c>
      <c r="L17" s="41" t="s">
        <v>39</v>
      </c>
      <c r="M17" s="41" t="s">
        <v>40</v>
      </c>
      <c r="N17" s="41" t="s">
        <v>41</v>
      </c>
      <c r="O17" s="41" t="s">
        <v>42</v>
      </c>
      <c r="P17" s="41" t="s">
        <v>43</v>
      </c>
      <c r="Q17" s="56" t="s">
        <v>44</v>
      </c>
    </row>
    <row r="18" spans="1:17" x14ac:dyDescent="0.25">
      <c r="A18" s="8">
        <v>57</v>
      </c>
      <c r="B18" s="8">
        <v>-1</v>
      </c>
      <c r="C18" s="8">
        <v>-1</v>
      </c>
      <c r="K18" s="54" t="s">
        <v>45</v>
      </c>
      <c r="L18" s="47">
        <v>96.333333333333357</v>
      </c>
      <c r="M18" s="48">
        <v>2</v>
      </c>
      <c r="N18" s="42">
        <v>48.166666666666679</v>
      </c>
      <c r="O18" s="47">
        <v>7.6725663716814179</v>
      </c>
      <c r="P18" s="42">
        <v>5.0701012312481114E-3</v>
      </c>
      <c r="Q18" s="57">
        <v>3.6823203436732408</v>
      </c>
    </row>
    <row r="19" spans="1:17" x14ac:dyDescent="0.25">
      <c r="A19" s="8">
        <v>54</v>
      </c>
      <c r="B19" s="8">
        <v>-1</v>
      </c>
      <c r="C19" s="8">
        <v>-1</v>
      </c>
      <c r="K19" s="54" t="s">
        <v>46</v>
      </c>
      <c r="L19" s="47">
        <v>94.166666666666671</v>
      </c>
      <c r="M19" s="48">
        <v>15</v>
      </c>
      <c r="N19" s="42">
        <v>6.2777777777777777</v>
      </c>
      <c r="O19" s="39"/>
      <c r="P19" s="39"/>
      <c r="Q19" s="58"/>
    </row>
    <row r="20" spans="1:17" x14ac:dyDescent="0.25">
      <c r="K20" s="54"/>
      <c r="L20" s="39"/>
      <c r="M20" s="39"/>
      <c r="N20" s="39"/>
      <c r="O20" s="39"/>
      <c r="P20" s="39"/>
      <c r="Q20" s="58"/>
    </row>
    <row r="21" spans="1:17" ht="15.75" thickBot="1" x14ac:dyDescent="0.3">
      <c r="K21" s="55" t="s">
        <v>7</v>
      </c>
      <c r="L21" s="40">
        <v>190.50000000000003</v>
      </c>
      <c r="M21" s="40">
        <v>17</v>
      </c>
      <c r="N21" s="40"/>
      <c r="O21" s="40"/>
      <c r="P21" s="40"/>
      <c r="Q21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Regression Equation</vt:lpstr>
      <vt:lpstr>Deviation from Grand Mean</vt:lpstr>
      <vt:lpstr>Deviation from Group Mean</vt:lpstr>
      <vt:lpstr>Multiple Regression and ANOVA</vt:lpstr>
      <vt:lpstr>Proportions of Variance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C^2</cp:lastModifiedBy>
  <dcterms:created xsi:type="dcterms:W3CDTF">2012-11-15T17:40:19Z</dcterms:created>
  <dcterms:modified xsi:type="dcterms:W3CDTF">2012-07-18T18:50:20Z</dcterms:modified>
</cp:coreProperties>
</file>