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28800" windowHeight="13125"/>
  </bookViews>
  <sheets>
    <sheet name="Model" sheetId="1" r:id="rId1"/>
    <sheet name="Hidden" sheetId="2" r:id="rId2"/>
  </sheets>
  <definedNames>
    <definedName name="AmtFinanced">Model!$B$3</definedName>
    <definedName name="ModelInput">Model!$B$3:$B$5</definedName>
    <definedName name="Slicer_Rate" workbookParameter="1">#N/A</definedName>
    <definedName name="Term">Model!$B$5</definedName>
  </definedNames>
  <calcPr calcId="152510"/>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B4" i="1"/>
  <c r="B2" i="2" s="1"/>
  <c r="A5" i="2" l="1"/>
  <c r="B4" i="2"/>
  <c r="B3" i="2"/>
  <c r="B7" i="1"/>
  <c r="A6" i="2" l="1"/>
  <c r="B5" i="2"/>
  <c r="E3" i="1"/>
  <c r="E4" i="1" s="1"/>
  <c r="B8" i="1" s="1"/>
  <c r="B6" i="2" l="1"/>
  <c r="A7" i="2"/>
  <c r="A8" i="2" l="1"/>
  <c r="B7" i="2"/>
  <c r="A9" i="2" l="1"/>
  <c r="B8" i="2"/>
  <c r="A10" i="2" l="1"/>
  <c r="B9" i="2"/>
  <c r="B10" i="2" l="1"/>
  <c r="A11" i="2"/>
  <c r="A12" i="2" l="1"/>
  <c r="B11" i="2"/>
  <c r="A13" i="2" l="1"/>
  <c r="B13" i="2" s="1"/>
  <c r="B12" i="2"/>
  <c r="B14" i="2" l="1"/>
  <c r="E5" i="1" s="1"/>
</calcChain>
</file>

<file path=xl/sharedStrings.xml><?xml version="1.0" encoding="utf-8"?>
<sst xmlns="http://schemas.openxmlformats.org/spreadsheetml/2006/main" count="24" uniqueCount="22">
  <si>
    <t>Loan Calculator</t>
  </si>
  <si>
    <t>Amount Financed</t>
  </si>
  <si>
    <t>Monthly Payment</t>
  </si>
  <si>
    <t>Interest Rate</t>
  </si>
  <si>
    <t>Total Interest</t>
  </si>
  <si>
    <t># of Months</t>
  </si>
  <si>
    <t>First Year Interest</t>
  </si>
  <si>
    <t>Principal</t>
  </si>
  <si>
    <t>Interest</t>
  </si>
  <si>
    <t>Period</t>
  </si>
  <si>
    <t>Total Year 1</t>
  </si>
  <si>
    <t>Auto - New</t>
  </si>
  <si>
    <t>Auto - Used</t>
  </si>
  <si>
    <t>Boat</t>
  </si>
  <si>
    <t>House - 15 Fixed</t>
  </si>
  <si>
    <t>Rate</t>
  </si>
  <si>
    <t>House - 30 Fixed</t>
  </si>
  <si>
    <t>House - 30 Variable</t>
  </si>
  <si>
    <t>Amount</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</si>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</sst>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quot;$&quot;#,##0"/>
  </numFmts>
  <fonts count="5" x14ac:knownFonts="1">
    <font>
      <sz val="11"/>
      <color theme="1"/>
      <name val="Calibri"/>
      <family val="2"/>
      <scheme val="minor"/>
    </font>
    <font>
      <sz val="18"/>
      <color theme="3"/>
      <name val="Calibri Light"/>
      <family val="2"/>
      <scheme val="maj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2" borderId="1" applyNumberFormat="0" applyAlignment="0" applyProtection="0"/>
    <xf numFmtId="0" fontId="4" fillId="3" borderId="2" applyNumberFormat="0" applyAlignment="0" applyProtection="0"/>
  </cellStyleXfs>
  <cellXfs count="13">
    <xf numFmtId="0" fontId="0" fillId="0" borderId="0" xfId="0"/>
    <xf numFmtId="0" fontId="1" fillId="0" borderId="0" xfId="1"/>
    <xf numFmtId="0" fontId="3" fillId="2" borderId="1" xfId="3"/>
    <xf numFmtId="0" fontId="2" fillId="0" borderId="0" xfId="2"/>
    <xf numFmtId="0" fontId="2" fillId="0" borderId="0" xfId="2" applyFill="1" applyBorder="1"/>
    <xf numFmtId="164" fontId="0" fillId="0" borderId="0" xfId="0" applyNumberFormat="1"/>
    <xf numFmtId="8" fontId="4" fillId="3" borderId="2" xfId="4" applyNumberFormat="1"/>
    <xf numFmtId="6" fontId="4" fillId="3" borderId="2" xfId="4" applyNumberFormat="1"/>
    <xf numFmtId="8" fontId="0" fillId="0" borderId="0" xfId="0" applyNumberFormat="1"/>
    <xf numFmtId="9"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5">
    <cellStyle name="Heading 4" xfId="2" builtinId="19"/>
    <cellStyle name="Input" xfId="3" builtinId="20"/>
    <cellStyle name="Normal" xfId="0" builtinId="0"/>
    <cellStyle name="Output" xfId="4" builtinId="21"/>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Interest vs Principal</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15:layout/>
              </c:ext>
            </c:extLst>
          </c:dLbls>
          <c:cat>
            <c:strRef>
              <c:f>Model!$A$7:$A$8</c:f>
              <c:strCache>
                <c:ptCount val="2"/>
                <c:pt idx="0">
                  <c:v>Principal</c:v>
                </c:pt>
                <c:pt idx="1">
                  <c:v>Interest</c:v>
                </c:pt>
              </c:strCache>
            </c:strRef>
          </c:cat>
          <c:val>
            <c:numRef>
              <c:f>Model!$B$7:$B$8</c:f>
              <c:numCache>
                <c:formatCode>"$"#,##0</c:formatCode>
                <c:ptCount val="2"/>
                <c:pt idx="0">
                  <c:v>20000</c:v>
                </c:pt>
                <c:pt idx="1">
                  <c:v>3530.6800691334502</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5</xdr:row>
      <xdr:rowOff>76200</xdr:rowOff>
    </xdr:from>
    <xdr:to>
      <xdr:col>4</xdr:col>
      <xdr:colOff>590550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95250</xdr:colOff>
      <xdr:row>5</xdr:row>
      <xdr:rowOff>171450</xdr:rowOff>
    </xdr:from>
    <xdr:to>
      <xdr:col>8</xdr:col>
      <xdr:colOff>95250</xdr:colOff>
      <xdr:row>16</xdr:row>
      <xdr:rowOff>104775</xdr:rowOff>
    </xdr:to>
    <mc:AlternateContent xmlns:mc="http://schemas.openxmlformats.org/markup-compatibility/2006" xmlns:a14="http://schemas.microsoft.com/office/drawing/2010/main">
      <mc:Choice Requires="a14">
        <xdr:graphicFrame macro="">
          <xdr:nvGraphicFramePr>
            <xdr:cNvPr id="3" name="Rate"/>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4324350" y="1228725"/>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 Jelen" refreshedDate="41181.293560069447" createdVersion="5" refreshedVersion="5" minRefreshableVersion="3" recordCount="6">
  <cacheSource type="worksheet">
    <worksheetSource ref="E2:F8" sheet="Model"/>
  </cacheSource>
  <cacheFields count="2">
    <cacheField name="Rate" numFmtId="0">
      <sharedItems count="6">
        <s v="Auto - New"/>
        <s v="Auto - Used"/>
        <s v="Boat"/>
        <s v="House - 15 Fixed"/>
        <s v="House - 30 Fixed"/>
        <s v="House - 30 Variable"/>
      </sharedItems>
    </cacheField>
    <cacheField name="Amount" numFmtId="0">
      <sharedItems containsSemiMixedTypes="0" containsString="0" containsNumber="1" minValue="2.9899999999999999E-2" maxValue="7.0000000000000007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
  <r>
    <x v="0"/>
    <n v="0.04"/>
  </r>
  <r>
    <x v="1"/>
    <n v="0.06"/>
  </r>
  <r>
    <x v="2"/>
    <n v="7.0000000000000007E-2"/>
  </r>
  <r>
    <x v="3"/>
    <n v="3.5000000000000003E-2"/>
  </r>
  <r>
    <x v="4"/>
    <n v="3.85E-2"/>
  </r>
  <r>
    <x v="5"/>
    <n v="2.98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I4" firstHeaderRow="1" firstDataRow="1" firstDataCol="1"/>
  <pivotFields count="2">
    <pivotField axis="axisRow" showAll="0">
      <items count="7">
        <item h="1" x="0"/>
        <item x="1"/>
        <item h="1" x="2"/>
        <item h="1" x="3"/>
        <item h="1" x="4"/>
        <item h="1" x="5"/>
        <item t="default"/>
      </items>
    </pivotField>
    <pivotField dataField="1" showAll="0"/>
  </pivotFields>
  <rowFields count="1">
    <field x="0"/>
  </rowFields>
  <rowItems count="2">
    <i>
      <x v="1"/>
    </i>
    <i t="grand">
      <x/>
    </i>
  </rowItems>
  <colItems count="1">
    <i/>
  </colItems>
  <dataFields count="1">
    <dataField name="Sum of Amount" fld="1"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e" sourceName="Rate">
  <pivotTables>
    <pivotTable tabId="2" name="PivotTable1"/>
  </pivotTables>
  <data>
    <tabular pivotCacheId="1">
      <items count="6">
        <i x="0"/>
        <i x="1" s="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e" cache="Slicer_Rate" caption="Apply Interest Rat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showRowColHeaders="0" tabSelected="1" workbookViewId="0">
      <selection activeCell="B4" sqref="B4"/>
    </sheetView>
  </sheetViews>
  <sheetFormatPr defaultRowHeight="15" x14ac:dyDescent="0.25"/>
  <cols>
    <col min="1" max="1" width="16.7109375" bestFit="1" customWidth="1"/>
    <col min="2" max="2" width="9.85546875" bestFit="1" customWidth="1"/>
    <col min="4" max="4" width="16.85546875" bestFit="1" customWidth="1"/>
    <col min="5" max="5" width="10.85546875" bestFit="1" customWidth="1"/>
    <col min="13" max="13" width="15.5703125" bestFit="1" customWidth="1"/>
    <col min="16" max="16" width="13.140625" customWidth="1"/>
    <col min="17" max="17" width="14.85546875" bestFit="1" customWidth="1"/>
  </cols>
  <sheetData>
    <row r="1" spans="1:5" ht="23.25" x14ac:dyDescent="0.35">
      <c r="A1" s="1" t="s">
        <v>0</v>
      </c>
    </row>
    <row r="3" spans="1:5" x14ac:dyDescent="0.25">
      <c r="A3" s="3" t="s">
        <v>1</v>
      </c>
      <c r="B3" s="2">
        <v>20000</v>
      </c>
      <c r="D3" s="3" t="s">
        <v>2</v>
      </c>
      <c r="E3" s="6">
        <f>PMT(B4/12,B5,-B3)</f>
        <v>356.52545559293105</v>
      </c>
    </row>
    <row r="4" spans="1:5" x14ac:dyDescent="0.25">
      <c r="A4" s="3" t="s">
        <v>3</v>
      </c>
      <c r="B4" s="10">
        <f>Hidden!I4</f>
        <v>0.06</v>
      </c>
      <c r="D4" s="3" t="s">
        <v>4</v>
      </c>
      <c r="E4" s="7">
        <f>(E3*B5)-B3</f>
        <v>3530.6800691334502</v>
      </c>
    </row>
    <row r="5" spans="1:5" x14ac:dyDescent="0.25">
      <c r="A5" s="3" t="s">
        <v>5</v>
      </c>
      <c r="B5" s="2">
        <v>66</v>
      </c>
      <c r="D5" s="3" t="s">
        <v>6</v>
      </c>
      <c r="E5" s="7">
        <f>Hidden!B14</f>
        <v>1113.9197094120045</v>
      </c>
    </row>
    <row r="7" spans="1:5" x14ac:dyDescent="0.25">
      <c r="A7" s="4" t="s">
        <v>7</v>
      </c>
      <c r="B7" s="5">
        <f>B3</f>
        <v>20000</v>
      </c>
    </row>
    <row r="8" spans="1:5" x14ac:dyDescent="0.25">
      <c r="A8" s="4" t="s">
        <v>8</v>
      </c>
      <c r="B8" s="5">
        <f>E4</f>
        <v>3530.6800691334502</v>
      </c>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14"/>
  <sheetViews>
    <sheetView workbookViewId="0">
      <selection activeCell="E2" sqref="E2:I8"/>
    </sheetView>
  </sheetViews>
  <sheetFormatPr defaultRowHeight="15" x14ac:dyDescent="0.25"/>
  <cols>
    <col min="8" max="8" width="13.140625" customWidth="1"/>
    <col min="9" max="9" width="14.85546875" bestFit="1" customWidth="1"/>
  </cols>
  <sheetData>
    <row r="1" spans="1:9" x14ac:dyDescent="0.25">
      <c r="A1" t="s">
        <v>9</v>
      </c>
      <c r="B1" t="s">
        <v>8</v>
      </c>
    </row>
    <row r="2" spans="1:9" x14ac:dyDescent="0.25">
      <c r="A2">
        <v>1</v>
      </c>
      <c r="B2" s="8">
        <f>IPMT(Model!B$4/12,A2,Model!B$5,-Model!B$3)</f>
        <v>100</v>
      </c>
      <c r="E2" t="s">
        <v>15</v>
      </c>
      <c r="F2" t="s">
        <v>18</v>
      </c>
      <c r="H2" s="11" t="s">
        <v>19</v>
      </c>
      <c r="I2" t="s">
        <v>21</v>
      </c>
    </row>
    <row r="3" spans="1:9" x14ac:dyDescent="0.25">
      <c r="A3">
        <f t="shared" ref="A3:A13" si="0">1+A2</f>
        <v>2</v>
      </c>
      <c r="B3" s="8">
        <f>IPMT(Model!B$4/12,A3,Model!B$5,-Model!B$3)</f>
        <v>98.71737272203535</v>
      </c>
      <c r="E3" t="s">
        <v>11</v>
      </c>
      <c r="F3" s="9">
        <v>0.04</v>
      </c>
      <c r="H3" s="12" t="s">
        <v>12</v>
      </c>
      <c r="I3" s="10">
        <v>0.06</v>
      </c>
    </row>
    <row r="4" spans="1:9" x14ac:dyDescent="0.25">
      <c r="A4">
        <f t="shared" si="0"/>
        <v>3</v>
      </c>
      <c r="B4" s="8">
        <f>IPMT(Model!B$4/12,A4,Model!B$5,-Model!B$3)</f>
        <v>97.428332307680847</v>
      </c>
      <c r="E4" t="s">
        <v>12</v>
      </c>
      <c r="F4" s="9">
        <v>0.06</v>
      </c>
      <c r="H4" s="12" t="s">
        <v>20</v>
      </c>
      <c r="I4" s="10">
        <v>0.06</v>
      </c>
    </row>
    <row r="5" spans="1:9" x14ac:dyDescent="0.25">
      <c r="A5">
        <f t="shared" si="0"/>
        <v>4</v>
      </c>
      <c r="B5" s="8">
        <f>IPMT(Model!B$4/12,A5,Model!B$5,-Model!B$3)</f>
        <v>96.132846691254599</v>
      </c>
      <c r="E5" t="s">
        <v>13</v>
      </c>
      <c r="F5" s="9">
        <v>7.0000000000000007E-2</v>
      </c>
    </row>
    <row r="6" spans="1:9" x14ac:dyDescent="0.25">
      <c r="A6">
        <f t="shared" si="0"/>
        <v>5</v>
      </c>
      <c r="B6" s="8">
        <f>IPMT(Model!B$4/12,A6,Model!B$5,-Model!B$3)</f>
        <v>94.83088364674623</v>
      </c>
      <c r="E6" t="s">
        <v>14</v>
      </c>
      <c r="F6" s="10">
        <v>3.5000000000000003E-2</v>
      </c>
    </row>
    <row r="7" spans="1:9" x14ac:dyDescent="0.25">
      <c r="A7">
        <f t="shared" si="0"/>
        <v>6</v>
      </c>
      <c r="B7" s="8">
        <f>IPMT(Model!B$4/12,A7,Model!B$5,-Model!B$3)</f>
        <v>93.522410787015332</v>
      </c>
      <c r="E7" t="s">
        <v>16</v>
      </c>
      <c r="F7" s="10">
        <v>3.85E-2</v>
      </c>
    </row>
    <row r="8" spans="1:9" x14ac:dyDescent="0.25">
      <c r="A8">
        <f t="shared" si="0"/>
        <v>7</v>
      </c>
      <c r="B8" s="8">
        <f>IPMT(Model!B$4/12,A8,Model!B$5,-Model!B$3)</f>
        <v>92.207395562985738</v>
      </c>
      <c r="E8" t="s">
        <v>17</v>
      </c>
      <c r="F8" s="10">
        <v>2.9899999999999999E-2</v>
      </c>
    </row>
    <row r="9" spans="1:9" x14ac:dyDescent="0.25">
      <c r="A9">
        <f t="shared" si="0"/>
        <v>8</v>
      </c>
      <c r="B9" s="8">
        <f>IPMT(Model!B$4/12,A9,Model!B$5,-Model!B$3)</f>
        <v>90.885805262836001</v>
      </c>
    </row>
    <row r="10" spans="1:9" x14ac:dyDescent="0.25">
      <c r="A10">
        <f t="shared" si="0"/>
        <v>9</v>
      </c>
      <c r="B10" s="8">
        <f>IPMT(Model!B$4/12,A10,Model!B$5,-Model!B$3)</f>
        <v>89.557607011185524</v>
      </c>
    </row>
    <row r="11" spans="1:9" x14ac:dyDescent="0.25">
      <c r="A11">
        <f t="shared" si="0"/>
        <v>10</v>
      </c>
      <c r="B11" s="8">
        <f>IPMT(Model!B$4/12,A11,Model!B$5,-Model!B$3)</f>
        <v>88.222767768276796</v>
      </c>
    </row>
    <row r="12" spans="1:9" x14ac:dyDescent="0.25">
      <c r="A12">
        <f t="shared" si="0"/>
        <v>11</v>
      </c>
      <c r="B12" s="8">
        <f>IPMT(Model!B$4/12,A12,Model!B$5,-Model!B$3)</f>
        <v>86.881254329153521</v>
      </c>
    </row>
    <row r="13" spans="1:9" x14ac:dyDescent="0.25">
      <c r="A13">
        <f t="shared" si="0"/>
        <v>12</v>
      </c>
      <c r="B13" s="8">
        <f>IPMT(Model!B$4/12,A13,Model!B$5,-Model!B$3)</f>
        <v>85.533033322834655</v>
      </c>
    </row>
    <row r="14" spans="1:9" x14ac:dyDescent="0.25">
      <c r="A14" t="s">
        <v>10</v>
      </c>
      <c r="B14" s="8">
        <f>SUM(B2:B13)</f>
        <v>1113.9197094120045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CA3648224848478E1E60D90B65B3FD" ma:contentTypeVersion="0" ma:contentTypeDescription="Create a new document." ma:contentTypeScope="" ma:versionID="b0ec093cb0a4d93f96de239baa3ba039">
  <xsd:schema xmlns:xsd="http://www.w3.org/2001/XMLSchema" xmlns:xs="http://www.w3.org/2001/XMLSchema" xmlns:p="http://schemas.microsoft.com/office/2006/metadata/properties" targetNamespace="http://schemas.microsoft.com/office/2006/metadata/properties" ma:root="true" ma:fieldsID="41324f7f45c2c8ac6c6ce7820926304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D87DF7-CD76-4A02-8E67-AFD5C08E51A3}">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B6DA7EB-E66F-4820-8D1A-4A512A866633}">
  <ds:schemaRefs>
    <ds:schemaRef ds:uri="http://schemas.microsoft.com/sharepoint/v3/contenttype/forms"/>
  </ds:schemaRefs>
</ds:datastoreItem>
</file>

<file path=customXml/itemProps3.xml><?xml version="1.0" encoding="utf-8"?>
<ds:datastoreItem xmlns:ds="http://schemas.openxmlformats.org/officeDocument/2006/customXml" ds:itemID="{56F0AF70-3E7D-49EB-BABF-51BDAD5F5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Model</vt:lpstr>
      <vt:lpstr>Hidden</vt:lpstr>
      <vt:lpstr>AmtFinanced</vt:lpstr>
      <vt:lpstr>ModelInput</vt:lpstr>
      <vt:lpstr>Term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2012-09-29T07:28:22Z</dcterms:created>
  <dcterms:modified xsi:type="dcterms:W3CDTF">2012-12-15T15:45:21Z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0x01010041CA3648224848478E1E60D90B65B3FD</vt:lpwstr>
  </property>
  <property fmtid="{D5CDD505-2E9C-101B-9397-08002B2CF9AE}" pid="3" name="IsMyDocuments">
    <vt:bool>true</vt:bool>
  </property>
  <property fmtid="{D5CDD505-2E9C-101B-9397-08002B2CF9AE}" pid="4" name="PROP_SLICER_Slicer_Rate">
    <vt:lpwstr/>
  </property>
</Properties>
</file>