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b\Downloads\Data Analytics\Course Work\Project_01\data_summary\"/>
    </mc:Choice>
  </mc:AlternateContent>
  <xr:revisionPtr revIDLastSave="0" documentId="13_ncr:1_{922FA596-14D5-4F0C-927F-613021C84580}" xr6:coauthVersionLast="45" xr6:coauthVersionMax="45" xr10:uidLastSave="{00000000-0000-0000-0000-000000000000}"/>
  <bookViews>
    <workbookView xWindow="28680" yWindow="-5505" windowWidth="51840" windowHeight="21390" xr2:uid="{00000000-000D-0000-FFFF-FFFF00000000}"/>
  </bookViews>
  <sheets>
    <sheet name="deaths_by_vehicle_type" sheetId="1" r:id="rId1"/>
  </sheets>
  <calcPr calcId="191029"/>
</workbook>
</file>

<file path=xl/calcChain.xml><?xml version="1.0" encoding="utf-8"?>
<calcChain xmlns="http://schemas.openxmlformats.org/spreadsheetml/2006/main">
  <c r="L3" i="1" l="1"/>
  <c r="L2" i="1"/>
  <c r="I12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L128" i="1" s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2" i="1"/>
  <c r="O3" i="1"/>
  <c r="O4" i="1"/>
  <c r="P3" i="1" l="1"/>
  <c r="P4" i="1"/>
</calcChain>
</file>

<file path=xl/sharedStrings.xml><?xml version="1.0" encoding="utf-8"?>
<sst xmlns="http://schemas.openxmlformats.org/spreadsheetml/2006/main" count="163" uniqueCount="162">
  <si>
    <t>Albania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</si>
  <si>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</si>
  <si>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</si>
  <si>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</si>
  <si>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</si>
  <si>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</si>
  <si>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</si>
  <si>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</si>
  <si>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</si>
  <si>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</si>
  <si>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</si>
  <si>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</si>
  <si>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</si>
  <si>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</si>
  <si>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</si>
  <si>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Benin</t>
  </si>
  <si>
    <t>Bolivia (Plurinational State of)</t>
  </si>
  <si>
    <t>Botswana</t>
  </si>
  <si>
    <t>Brazil</t>
  </si>
  <si>
    <t>Bulgaria</t>
  </si>
  <si>
    <t>Cambodia</t>
  </si>
  <si>
    <t>Canada</t>
  </si>
  <si>
    <t>Chile</t>
  </si>
  <si>
    <t>Colombia</t>
  </si>
  <si>
    <t>Comoros</t>
  </si>
  <si>
    <t>Cook Islands</t>
  </si>
  <si>
    <t>Costa Rica</t>
  </si>
  <si>
    <t>CÃ´te d'Ivoire</t>
  </si>
  <si>
    <t>Croatia</t>
  </si>
  <si>
    <t>Cuba</t>
  </si>
  <si>
    <t>Cyprus</t>
  </si>
  <si>
    <t>Czechia</t>
  </si>
  <si>
    <t>Democratic Republic of the Congo</t>
  </si>
  <si>
    <t>Denmark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</si>
  <si>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</si>
  <si>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</si>
  <si>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</si>
  <si>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</si>
  <si>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</si>
  <si>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</si>
  <si>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</si>
  <si>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Eswatini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</si>
  <si>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</si>
  <si>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</si>
  <si>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</si>
  <si>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</si>
  <si>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</si>
  <si>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</si>
  <si>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</si>
  <si>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</si>
  <si>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</si>
  <si>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Guyana</t>
  </si>
  <si>
    <t>Honduras</t>
  </si>
  <si>
    <t>Hungary</t>
  </si>
  <si>
    <t>Iceland</t>
  </si>
  <si>
    <t>India</t>
  </si>
  <si>
    <t>Indonesia</t>
  </si>
  <si>
    <t>Iran (Islamic Republic of)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</si>
  <si>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</si>
  <si>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</si>
  <si>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</si>
  <si>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</si>
  <si>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</si>
  <si>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</si>
  <si>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</si>
  <si>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</si>
  <si>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</si>
  <si>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Kyrgyzstan</t>
  </si>
  <si>
    <t>Latvia</t>
  </si>
  <si>
    <t>Lebanon</t>
  </si>
  <si>
    <t>Libya</t>
  </si>
  <si>
    <t>Lithuania</t>
  </si>
  <si>
    <t>Luxembourg</t>
  </si>
  <si>
    <t>Madagascar</t>
  </si>
  <si>
    <t>Malawi</t>
  </si>
  <si>
    <t>Maldives</t>
  </si>
  <si>
    <t>Mali</t>
  </si>
  <si>
    <t>Malta</t>
  </si>
  <si>
    <t>Marshall Islands</t>
  </si>
  <si>
    <t>Mauritius</t>
  </si>
  <si>
    <t>Mexico</t>
  </si>
  <si>
    <t>Micronesia (Federated States of)</t>
  </si>
  <si>
    <t>Mongolia</t>
  </si>
  <si>
    <t>Montenegro</t>
  </si>
  <si>
    <t>Morocco</t>
  </si>
  <si>
    <t>Myanmar</t>
  </si>
  <si>
    <t>Netherlands</t>
  </si>
  <si>
    <t>New Zealand</t>
  </si>
  <si>
    <t>Nicaragua</t>
  </si>
  <si>
    <t>Nigeria</t>
  </si>
  <si>
    <t>Norway</t>
  </si>
  <si>
    <t>occupied Palestinian territory, including east Jerusalem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</si>
  <si>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</si>
  <si>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</si>
  <si>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</si>
  <si>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</si>
  <si>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</si>
  <si>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</si>
  <si>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</si>
  <si>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</si>
  <si>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</si>
  <si>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</si>
  <si>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</si>
  <si>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</si>
  <si>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</si>
  <si>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North Macedonia</t>
  </si>
  <si>
    <t>Romania</t>
  </si>
  <si>
    <t>Russian Federation</t>
  </si>
  <si>
    <t>Rwanda</t>
  </si>
  <si>
    <t>Saint Lucia</t>
  </si>
  <si>
    <t>Saint Vincent and the Grenadines</t>
  </si>
  <si>
    <t>Samoa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</si>
  <si>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</si>
  <si>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</si>
  <si>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</si>
  <si>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</si>
  <si>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</si>
  <si>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</si>
  <si>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</si>
  <si>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</si>
  <si>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</si>
  <si>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</si>
  <si>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</si>
  <si>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</si>
  <si>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</si>
  <si>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</si>
  <si>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</si>
  <si>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</si>
  <si>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</si>
  <si>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</si>
  <si>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</si>
  <si>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</si>
  <si>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</si>
  <si>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</si>
  <si>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</si>
  <si>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</si>
  <si>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</si>
  <si>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</si>
  <si>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</si>
  <si>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</si>
  <si>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</si>
  <si>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</si>
  <si>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</si>
  <si>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</si>
  <si>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Viet Nam</t>
  </si>
  <si>
    <t>Zambia</t>
  </si>
  <si>
    <t>Zimbabwe</t>
  </si>
  <si>
    <t>Sums</t>
  </si>
  <si>
    <t>Pass/Fail</t>
  </si>
  <si>
    <t>Pass</t>
  </si>
  <si>
    <t>Fail</t>
  </si>
  <si>
    <t>COUNTRY</t>
  </si>
  <si>
    <t>YEAR</t>
  </si>
  <si>
    <t>4 WHEEL</t>
  </si>
  <si>
    <t>2/3 WHEEL</t>
  </si>
  <si>
    <t>CYCLIST</t>
  </si>
  <si>
    <t>PEDESTRIANS</t>
  </si>
  <si>
    <t>OTHER</t>
  </si>
  <si>
    <t>Sums ROUND Check</t>
  </si>
  <si>
    <t>Total Count</t>
  </si>
  <si>
    <t>Total %</t>
  </si>
  <si>
    <t>Error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</si>
</sst>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/>
    <xf numFmtId="0" fontId="16" fillId="0" borderId="0" xfId="0" applyFont="1" applyAlignment="1">
      <alignment horizontal="center"/>
    </xf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13" fillId="34" borderId="13" xfId="0" applyFont="1" applyFill="1" applyBorder="1"/>
    <xf numFmtId="0" fontId="13" fillId="34" borderId="14" xfId="0" applyFont="1" applyFill="1" applyBorder="1"/>
    <xf numFmtId="0" fontId="13" fillId="34" borderId="15" xfId="0" applyFont="1" applyFill="1" applyBorder="1"/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ill>
        <patternFill>
          <bgColor rgb="FF92D050"/>
        </patternFill>
      </fill>
    </dxf>
    <dxf>
      <fill>
        <patternFill>
          <bgColor rgb="FFFF99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99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048576" headerRowCount="0" headerRowDxfId="28" dataDxfId="27">
  <tableColumns count="7">
    <tableColumn id="1" xr3:uid="{00000000-0010-0000-0000-000001000000}" name="Column1" totalsRowLabel="Total" dataDxfId="26" totalsRowDxfId="25"/>
    <tableColumn id="2" xr3:uid="{00000000-0010-0000-0000-000002000000}" name="Column2" dataDxfId="24" totalsRowDxfId="23"/>
    <tableColumn id="3" xr3:uid="{00000000-0010-0000-0000-000003000000}" name="Distribution of road traffic deaths by type of road user (%)" headerRowDxfId="22" dataDxfId="21" totalsRowDxfId="20"/>
    <tableColumn id="4" xr3:uid="{00000000-0010-0000-0000-000004000000}" name="Column3" headerRowDxfId="19" dataDxfId="18" totalsRowDxfId="17"/>
    <tableColumn id="5" xr3:uid="{00000000-0010-0000-0000-000005000000}" name="Column4" headerRowDxfId="16" dataDxfId="15" totalsRowDxfId="14"/>
    <tableColumn id="6" xr3:uid="{00000000-0010-0000-0000-000006000000}" name="Column5" headerRowDxfId="13" dataDxfId="12" totalsRowDxfId="11"/>
    <tableColumn id="7" xr3:uid="{00000000-0010-0000-0000-000007000000}" name="Column6" totalsRowFunction="count" headerRowDxfId="10" dataDxfId="9" totalsRowDxfId="8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9"/>
  <sheetViews>
    <sheetView tabSelected="1" workbookViewId="0"/>
  </sheetViews>
  <sheetFormatPr defaultRowHeight="15" x14ac:dyDescent="0.25"/>
  <cols>
    <col min="1" max="1" width="51.28515625" style="4" bestFit="1" customWidth="1"/>
    <col min="2" max="2" width="5.5703125" style="1" bestFit="1" customWidth="1"/>
    <col min="3" max="3" width="8.5703125" style="6" bestFit="1" customWidth="1"/>
    <col min="4" max="4" width="10.42578125" style="6" bestFit="1" customWidth="1"/>
    <col min="5" max="5" width="7.85546875" style="6" bestFit="1" customWidth="1"/>
    <col min="6" max="6" width="12.85546875" style="6" bestFit="1" customWidth="1"/>
    <col min="7" max="7" width="6.85546875" style="6" bestFit="1" customWidth="1"/>
    <col min="8" max="8" width="1.7109375" style="6" customWidth="1"/>
    <col min="9" max="9" width="6" bestFit="1" customWidth="1"/>
    <col min="10" max="10" width="18.85546875" bestFit="1" customWidth="1"/>
    <col min="11" max="11" width="1.7109375" customWidth="1"/>
    <col min="12" max="12" width="8.85546875" bestFit="1" customWidth="1"/>
    <col min="14" max="14" width="4.85546875" bestFit="1" customWidth="1"/>
    <col min="15" max="15" width="11.85546875" bestFit="1" customWidth="1"/>
    <col min="16" max="16" width="7.42578125" bestFit="1" customWidth="1"/>
  </cols>
  <sheetData>
    <row r="1" spans="1:16" s="7" customFormat="1" x14ac:dyDescent="0.25">
      <c r="A1" s="5" t="s">
        <v>151</v>
      </c>
      <c r="B1" s="5" t="s">
        <v>152</v>
      </c>
      <c r="C1" s="5" t="s">
        <v>153</v>
      </c>
      <c r="D1" s="5" t="s">
        <v>154</v>
      </c>
      <c r="E1" s="5" t="s">
        <v>155</v>
      </c>
      <c r="F1" s="5" t="s">
        <v>156</v>
      </c>
      <c r="G1" s="5" t="s">
        <v>157</v>
      </c>
      <c r="H1" s="5"/>
      <c r="I1" s="5" t="s">
        <v>147</v>
      </c>
      <c r="J1" s="5" t="s">
        <v>158</v>
      </c>
      <c r="K1" s="3"/>
      <c r="L1" s="5" t="s">
        <v>148</v>
      </c>
    </row>
    <row r="2" spans="1:16" x14ac:dyDescent="0.25">
      <c r="A2" s="4" t="s">
        <v>0</v>
      </c>
      <c r="B2" s="1">
        <v>2016</v>
      </c>
      <c r="C2" s="6">
        <v>39.4</v>
      </c>
      <c r="D2" s="6">
        <v>11.9</v>
      </c>
      <c r="E2" s="6">
        <v>7.8</v>
      </c>
      <c r="F2" s="6">
        <v>38.700000000000003</v>
      </c>
      <c r="G2" s="6">
        <v>2.2000000000000002</v>
      </c>
      <c r="I2" s="2">
        <f>SUM(C2:G2)</f>
        <v>100</v>
      </c>
      <c r="J2" s="2">
        <f>I2</f>
        <v>100</v>
      </c>
      <c r="L2" s="6" t="str">
        <f>IF(AND(J2&gt;=100-$P$6,J2&lt;=100+$P$6),"Pass","Fail")</f>
        <v>Pass</v>
      </c>
      <c r="N2" s="14"/>
      <c r="O2" s="15" t="s">
        <v>159</v>
      </c>
      <c r="P2" s="16" t="s">
        <v>160</v>
      </c>
    </row>
    <row r="3" spans="1:16" x14ac:dyDescent="0.25">
      <c r="A3" s="4" t="s">
        <v>1</v>
      </c>
      <c r="B3" s="1">
        <v>2013</v>
      </c>
      <c r="D3" s="6">
        <v>50</v>
      </c>
      <c r="F3" s="6">
        <v>50</v>
      </c>
      <c r="I3" s="2">
        <f t="shared" ref="I3:I66" si="0">SUM(C3:G3)</f>
        <v>100</v>
      </c>
      <c r="J3" s="2">
        <f t="shared" ref="J3:J66" si="1">I3</f>
        <v>100</v>
      </c>
      <c r="L3" s="6" t="str">
        <f>IF(AND(J3&gt;=100-$P$6,J3&lt;=100+$P$6),"Pass","Fail")</f>
        <v>Pass</v>
      </c>
      <c r="N3" s="8" t="s">
        <v>149</v>
      </c>
      <c r="O3" s="9">
        <f>COUNTIF(L:L,"Pass")</f>
        <v>89</v>
      </c>
      <c r="P3" s="10">
        <f>ROUND(O3/SUM($O$3:$O$4)*100,2)</f>
        <v>60.14</v>
      </c>
    </row>
    <row r="4" spans="1:16" x14ac:dyDescent="0.25">
      <c r="A4" s="4" t="s">
        <v>2</v>
      </c>
      <c r="B4" s="1">
        <v>2016</v>
      </c>
      <c r="C4" s="6">
        <v>59.5</v>
      </c>
      <c r="F4" s="6">
        <v>40.5</v>
      </c>
      <c r="G4" s="6">
        <v>0</v>
      </c>
      <c r="I4" s="2">
        <f t="shared" si="0"/>
        <v>100</v>
      </c>
      <c r="J4" s="2">
        <f t="shared" si="1"/>
        <v>100</v>
      </c>
      <c r="L4" s="6" t="str">
        <f>IF(AND(J4&gt;=100-$P$6,J4&lt;=100+$P$6),"Pass","Fail")</f>
        <v>Pass</v>
      </c>
      <c r="N4" s="11" t="s">
        <v>150</v>
      </c>
      <c r="O4" s="12">
        <f>COUNTIF(L:L,"Fail")</f>
        <v>59</v>
      </c>
      <c r="P4" s="13">
        <f>ROUND(O4/SUM($O$3:$O$4)*100,2)</f>
        <v>39.86</v>
      </c>
    </row>
    <row r="5" spans="1:16" x14ac:dyDescent="0.25">
      <c r="A5" s="4" t="s">
        <v>3</v>
      </c>
      <c r="B5" s="1">
        <v>2016</v>
      </c>
      <c r="C5" s="6">
        <v>62.5</v>
      </c>
      <c r="D5" s="6">
        <v>0</v>
      </c>
      <c r="E5" s="6">
        <v>12.5</v>
      </c>
      <c r="F5" s="6">
        <v>25</v>
      </c>
      <c r="G5" s="6">
        <v>0</v>
      </c>
      <c r="I5" s="2">
        <f t="shared" si="0"/>
        <v>100</v>
      </c>
      <c r="J5" s="2">
        <f t="shared" si="1"/>
        <v>100</v>
      </c>
      <c r="L5" s="6" t="str">
        <f>IF(AND(J5&gt;=100-$P$6,J5&lt;=100+$P$6),"Pass","Fail")</f>
        <v>Pass</v>
      </c>
    </row>
    <row r="6" spans="1:16" x14ac:dyDescent="0.25">
      <c r="A6" s="4" t="s">
        <v>4</v>
      </c>
      <c r="B6" s="1">
        <v>2016</v>
      </c>
      <c r="C6" s="6">
        <v>47.2</v>
      </c>
      <c r="D6" s="6">
        <v>22.2</v>
      </c>
      <c r="E6" s="6">
        <v>2.4</v>
      </c>
      <c r="F6" s="6">
        <v>8.1999999999999993</v>
      </c>
      <c r="G6" s="6">
        <v>20</v>
      </c>
      <c r="I6" s="2">
        <f t="shared" si="0"/>
        <v>100.00000000000001</v>
      </c>
      <c r="J6" s="2">
        <f t="shared" si="1"/>
        <v>100.00000000000001</v>
      </c>
      <c r="L6" s="6" t="str">
        <f>IF(AND(J6&gt;=100-$P$6,J6&lt;=100+$P$6),"Pass","Fail")</f>
        <v>Pass</v>
      </c>
      <c r="O6" t="s">
        <v>161</v>
      </c>
      <c r="P6">
        <v>0.5</v>
      </c>
    </row>
    <row r="7" spans="1:16" x14ac:dyDescent="0.25">
      <c r="A7" s="4" t="s">
        <v>5</v>
      </c>
      <c r="B7" s="1">
        <v>2016</v>
      </c>
      <c r="C7" s="6">
        <v>59.6</v>
      </c>
      <c r="D7" s="6">
        <v>1.5</v>
      </c>
      <c r="E7" s="6">
        <v>0.4</v>
      </c>
      <c r="F7" s="6">
        <v>34.799999999999997</v>
      </c>
      <c r="G7" s="6">
        <v>3.7</v>
      </c>
      <c r="I7" s="2">
        <f t="shared" si="0"/>
        <v>100</v>
      </c>
      <c r="J7" s="2">
        <f t="shared" si="1"/>
        <v>100</v>
      </c>
      <c r="L7" s="6" t="str">
        <f>IF(AND(J7&gt;=100-$P$6,J7&lt;=100+$P$6),"Pass","Fail")</f>
        <v>Pass</v>
      </c>
    </row>
    <row r="8" spans="1:16" x14ac:dyDescent="0.25">
      <c r="A8" s="4" t="s">
        <v>6</v>
      </c>
      <c r="B8" s="1">
        <v>2016</v>
      </c>
      <c r="C8" s="6">
        <v>60.9</v>
      </c>
      <c r="D8" s="6">
        <v>19.3</v>
      </c>
      <c r="E8" s="6">
        <v>2.2000000000000002</v>
      </c>
      <c r="F8" s="6">
        <v>14</v>
      </c>
      <c r="G8" s="6">
        <v>3.5</v>
      </c>
      <c r="I8" s="2">
        <f t="shared" si="0"/>
        <v>99.9</v>
      </c>
      <c r="J8" s="2">
        <f t="shared" si="1"/>
        <v>99.9</v>
      </c>
      <c r="L8" s="6" t="str">
        <f>IF(AND(J8&gt;=100-$P$6,J8&lt;=100+$P$6),"Pass","Fail")</f>
        <v>Pass</v>
      </c>
    </row>
    <row r="9" spans="1:16" x14ac:dyDescent="0.25">
      <c r="A9" s="4" t="s">
        <v>7</v>
      </c>
      <c r="B9" s="1">
        <v>2016</v>
      </c>
      <c r="C9" s="6">
        <v>43.8</v>
      </c>
      <c r="D9" s="6">
        <v>22</v>
      </c>
      <c r="E9" s="6">
        <v>11.1</v>
      </c>
      <c r="F9" s="6">
        <v>16.899999999999999</v>
      </c>
      <c r="G9" s="6">
        <v>6.3</v>
      </c>
      <c r="I9" s="2">
        <f t="shared" si="0"/>
        <v>100.09999999999998</v>
      </c>
      <c r="J9" s="2">
        <f t="shared" si="1"/>
        <v>100.09999999999998</v>
      </c>
      <c r="L9" s="6" t="str">
        <f>IF(AND(J9&gt;=100-$P$6,J9&lt;=100+$P$6),"Pass","Fail")</f>
        <v>Pass</v>
      </c>
    </row>
    <row r="10" spans="1:16" x14ac:dyDescent="0.25">
      <c r="A10" s="4" t="s">
        <v>8</v>
      </c>
      <c r="B10" s="1">
        <v>2016</v>
      </c>
      <c r="C10" s="6">
        <v>51.8</v>
      </c>
      <c r="D10" s="6">
        <v>0.9</v>
      </c>
      <c r="E10" s="6">
        <v>0.9</v>
      </c>
      <c r="F10" s="6">
        <v>42</v>
      </c>
      <c r="G10" s="6">
        <v>4.3</v>
      </c>
      <c r="I10" s="2">
        <f t="shared" si="0"/>
        <v>99.899999999999991</v>
      </c>
      <c r="J10" s="2">
        <f t="shared" si="1"/>
        <v>99.899999999999991</v>
      </c>
      <c r="L10" s="6" t="str">
        <f>IF(AND(J10&gt;=100-$P$6,J10&lt;=100+$P$6),"Pass","Fail")</f>
        <v>Pass</v>
      </c>
    </row>
    <row r="11" spans="1:16" x14ac:dyDescent="0.25">
      <c r="A11" s="4" t="s">
        <v>9</v>
      </c>
      <c r="B11" s="1">
        <v>2013</v>
      </c>
      <c r="C11" s="6">
        <v>57.7</v>
      </c>
      <c r="D11" s="6">
        <v>17.3</v>
      </c>
      <c r="E11" s="6">
        <v>3.8</v>
      </c>
      <c r="F11" s="6">
        <v>21.2</v>
      </c>
      <c r="I11" s="2">
        <f t="shared" si="0"/>
        <v>100</v>
      </c>
      <c r="J11" s="2">
        <f t="shared" si="1"/>
        <v>100</v>
      </c>
      <c r="L11" s="6" t="str">
        <f>IF(AND(J11&gt;=100-$P$6,J11&lt;=100+$P$6),"Pass","Fail")</f>
        <v>Pass</v>
      </c>
    </row>
    <row r="12" spans="1:16" x14ac:dyDescent="0.25">
      <c r="A12" s="4" t="s">
        <v>10</v>
      </c>
      <c r="B12" s="1">
        <v>2013</v>
      </c>
      <c r="C12" s="6">
        <v>59.3</v>
      </c>
      <c r="D12" s="6">
        <v>9.1</v>
      </c>
      <c r="E12" s="6">
        <v>5.8</v>
      </c>
      <c r="F12" s="6">
        <v>31.4</v>
      </c>
      <c r="I12" s="2">
        <f t="shared" si="0"/>
        <v>105.6</v>
      </c>
      <c r="J12" s="2">
        <f t="shared" si="1"/>
        <v>105.6</v>
      </c>
      <c r="L12" s="6" t="str">
        <f>IF(AND(J12&gt;=100-$P$6,J12&lt;=100+$P$6),"Pass","Fail")</f>
        <v>Fail</v>
      </c>
    </row>
    <row r="13" spans="1:16" x14ac:dyDescent="0.25">
      <c r="A13" s="4" t="s">
        <v>11</v>
      </c>
      <c r="B13" s="1">
        <v>2016</v>
      </c>
      <c r="C13" s="6">
        <v>33.299999999999997</v>
      </c>
      <c r="D13" s="6">
        <v>33.299999999999997</v>
      </c>
      <c r="E13" s="6">
        <v>0</v>
      </c>
      <c r="F13" s="6">
        <v>22.2</v>
      </c>
      <c r="G13" s="6">
        <v>11.1</v>
      </c>
      <c r="I13" s="2">
        <f t="shared" si="0"/>
        <v>99.899999999999991</v>
      </c>
      <c r="J13" s="2">
        <f t="shared" si="1"/>
        <v>99.899999999999991</v>
      </c>
      <c r="L13" s="6" t="str">
        <f>IF(AND(J13&gt;=100-$P$6,J13&lt;=100+$P$6),"Pass","Fail")</f>
        <v>Pass</v>
      </c>
    </row>
    <row r="14" spans="1:16" x14ac:dyDescent="0.25">
      <c r="A14" s="4" t="s">
        <v>12</v>
      </c>
      <c r="B14" s="1">
        <v>2016</v>
      </c>
      <c r="C14" s="6">
        <v>48.5</v>
      </c>
      <c r="E14" s="6">
        <v>9.1999999999999993</v>
      </c>
      <c r="F14" s="6">
        <v>41.3</v>
      </c>
      <c r="G14" s="6">
        <v>1</v>
      </c>
      <c r="I14" s="2">
        <f t="shared" si="0"/>
        <v>100</v>
      </c>
      <c r="J14" s="2">
        <f t="shared" si="1"/>
        <v>100</v>
      </c>
      <c r="L14" s="6" t="str">
        <f>IF(AND(J14&gt;=100-$P$6,J14&lt;=100+$P$6),"Pass","Fail")</f>
        <v>Pass</v>
      </c>
    </row>
    <row r="15" spans="1:16" x14ac:dyDescent="0.25">
      <c r="A15" s="4" t="s">
        <v>13</v>
      </c>
      <c r="B15" s="1">
        <v>2016</v>
      </c>
      <c r="C15" s="6">
        <v>57.1</v>
      </c>
      <c r="D15" s="6">
        <v>14.4</v>
      </c>
      <c r="E15" s="6">
        <v>11.1</v>
      </c>
      <c r="F15" s="6">
        <v>12.2</v>
      </c>
      <c r="G15" s="6">
        <v>5</v>
      </c>
      <c r="I15" s="2">
        <f t="shared" si="0"/>
        <v>99.8</v>
      </c>
      <c r="J15" s="2">
        <f t="shared" si="1"/>
        <v>99.8</v>
      </c>
      <c r="L15" s="6" t="str">
        <f>IF(AND(J15&gt;=100-$P$6,J15&lt;=100+$P$6),"Pass","Fail")</f>
        <v>Pass</v>
      </c>
    </row>
    <row r="16" spans="1:16" x14ac:dyDescent="0.25">
      <c r="A16" s="4" t="s">
        <v>14</v>
      </c>
      <c r="B16" s="1">
        <v>2016</v>
      </c>
      <c r="C16" s="6">
        <v>18.8</v>
      </c>
      <c r="D16" s="6">
        <v>19.8</v>
      </c>
      <c r="E16" s="6">
        <v>11.9</v>
      </c>
      <c r="F16" s="6">
        <v>24.8</v>
      </c>
      <c r="G16" s="6">
        <v>24.8</v>
      </c>
      <c r="I16" s="2">
        <f t="shared" si="0"/>
        <v>100.1</v>
      </c>
      <c r="J16" s="2">
        <f t="shared" si="1"/>
        <v>100.1</v>
      </c>
      <c r="L16" s="6" t="str">
        <f>IF(AND(J16&gt;=100-$P$6,J16&lt;=100+$P$6),"Pass","Fail")</f>
        <v>Pass</v>
      </c>
    </row>
    <row r="17" spans="1:12" x14ac:dyDescent="0.25">
      <c r="A17" s="4" t="s">
        <v>15</v>
      </c>
      <c r="B17" s="1">
        <v>2016</v>
      </c>
      <c r="C17" s="6">
        <v>16.8</v>
      </c>
      <c r="D17" s="6">
        <v>56.5</v>
      </c>
      <c r="E17" s="6">
        <v>0.8</v>
      </c>
      <c r="F17" s="6">
        <v>16.8</v>
      </c>
      <c r="G17" s="6">
        <v>9.1</v>
      </c>
      <c r="I17" s="2">
        <f t="shared" si="0"/>
        <v>99.999999999999986</v>
      </c>
      <c r="J17" s="2">
        <f t="shared" si="1"/>
        <v>99.999999999999986</v>
      </c>
      <c r="L17" s="6" t="str">
        <f>IF(AND(J17&gt;=100-$P$6,J17&lt;=100+$P$6),"Pass","Fail")</f>
        <v>Pass</v>
      </c>
    </row>
    <row r="18" spans="1:12" x14ac:dyDescent="0.25">
      <c r="A18" s="4" t="s">
        <v>16</v>
      </c>
      <c r="B18" s="1">
        <v>2016</v>
      </c>
      <c r="C18" s="6">
        <v>60.8</v>
      </c>
      <c r="D18" s="6">
        <v>19.7</v>
      </c>
      <c r="F18" s="6">
        <v>2.5</v>
      </c>
      <c r="G18" s="6">
        <v>17.100000000000001</v>
      </c>
      <c r="I18" s="2">
        <f t="shared" si="0"/>
        <v>100.1</v>
      </c>
      <c r="J18" s="2">
        <f t="shared" si="1"/>
        <v>100.1</v>
      </c>
      <c r="L18" s="6" t="str">
        <f>IF(AND(J18&gt;=100-$P$6,J18&lt;=100+$P$6),"Pass","Fail")</f>
        <v>Pass</v>
      </c>
    </row>
    <row r="19" spans="1:12" x14ac:dyDescent="0.25">
      <c r="A19" s="4" t="s">
        <v>17</v>
      </c>
      <c r="B19" s="1">
        <v>2016</v>
      </c>
      <c r="C19" s="6">
        <v>63.1</v>
      </c>
      <c r="D19" s="6">
        <v>0</v>
      </c>
      <c r="E19" s="6">
        <v>2</v>
      </c>
      <c r="F19" s="6">
        <v>24.7</v>
      </c>
      <c r="G19" s="6">
        <v>10.199999999999999</v>
      </c>
      <c r="I19" s="2">
        <f t="shared" si="0"/>
        <v>100</v>
      </c>
      <c r="J19" s="2">
        <f t="shared" si="1"/>
        <v>100</v>
      </c>
      <c r="L19" s="6" t="str">
        <f>IF(AND(J19&gt;=100-$P$6,J19&lt;=100+$P$6),"Pass","Fail")</f>
        <v>Pass</v>
      </c>
    </row>
    <row r="20" spans="1:12" x14ac:dyDescent="0.25">
      <c r="A20" s="4" t="s">
        <v>18</v>
      </c>
      <c r="B20" s="1">
        <v>2016</v>
      </c>
      <c r="C20" s="6">
        <v>23.2</v>
      </c>
      <c r="D20" s="6">
        <v>31.4</v>
      </c>
      <c r="E20" s="6">
        <v>3.4</v>
      </c>
      <c r="F20" s="6">
        <v>18.100000000000001</v>
      </c>
      <c r="G20" s="6">
        <v>24</v>
      </c>
      <c r="I20" s="2">
        <f t="shared" si="0"/>
        <v>100.1</v>
      </c>
      <c r="J20" s="2">
        <f t="shared" si="1"/>
        <v>100.1</v>
      </c>
      <c r="L20" s="6" t="str">
        <f>IF(AND(J20&gt;=100-$P$6,J20&lt;=100+$P$6),"Pass","Fail")</f>
        <v>Pass</v>
      </c>
    </row>
    <row r="21" spans="1:12" x14ac:dyDescent="0.25">
      <c r="A21" s="4" t="s">
        <v>19</v>
      </c>
      <c r="B21" s="1">
        <v>2016</v>
      </c>
      <c r="C21" s="6">
        <v>63.8</v>
      </c>
      <c r="D21" s="6">
        <v>7.8</v>
      </c>
      <c r="E21" s="6">
        <v>4.9000000000000004</v>
      </c>
      <c r="F21" s="6">
        <v>16.7</v>
      </c>
      <c r="G21" s="6">
        <v>6.8</v>
      </c>
      <c r="I21" s="2">
        <f t="shared" si="0"/>
        <v>100</v>
      </c>
      <c r="J21" s="2">
        <f t="shared" si="1"/>
        <v>100</v>
      </c>
      <c r="L21" s="6" t="str">
        <f>IF(AND(J21&gt;=100-$P$6,J21&lt;=100+$P$6),"Pass","Fail")</f>
        <v>Pass</v>
      </c>
    </row>
    <row r="22" spans="1:12" x14ac:dyDescent="0.25">
      <c r="A22" s="4" t="s">
        <v>20</v>
      </c>
      <c r="B22" s="1">
        <v>2016</v>
      </c>
      <c r="C22" s="6">
        <v>6.2</v>
      </c>
      <c r="D22" s="6">
        <v>73.5</v>
      </c>
      <c r="E22" s="6">
        <v>2.2999999999999998</v>
      </c>
      <c r="F22" s="6">
        <v>9.6</v>
      </c>
      <c r="G22" s="6">
        <v>8.4</v>
      </c>
      <c r="I22" s="2">
        <f t="shared" si="0"/>
        <v>100</v>
      </c>
      <c r="J22" s="2">
        <f t="shared" si="1"/>
        <v>100</v>
      </c>
      <c r="L22" s="6" t="str">
        <f>IF(AND(J22&gt;=100-$P$6,J22&lt;=100+$P$6),"Pass","Fail")</f>
        <v>Pass</v>
      </c>
    </row>
    <row r="23" spans="1:12" x14ac:dyDescent="0.25">
      <c r="A23" s="4" t="s">
        <v>21</v>
      </c>
      <c r="B23" s="1">
        <v>2016</v>
      </c>
      <c r="C23" s="6">
        <v>64.3</v>
      </c>
      <c r="D23" s="6">
        <v>10.8</v>
      </c>
      <c r="E23" s="6">
        <v>2.5</v>
      </c>
      <c r="F23" s="6">
        <v>15.2</v>
      </c>
      <c r="G23" s="6">
        <v>7.2</v>
      </c>
      <c r="I23" s="2">
        <f t="shared" si="0"/>
        <v>100</v>
      </c>
      <c r="J23" s="2">
        <f t="shared" si="1"/>
        <v>100</v>
      </c>
      <c r="L23" s="6" t="str">
        <f>IF(AND(J23&gt;=100-$P$6,J23&lt;=100+$P$6),"Pass","Fail")</f>
        <v>Pass</v>
      </c>
    </row>
    <row r="24" spans="1:12" x14ac:dyDescent="0.25">
      <c r="A24" s="4" t="s">
        <v>22</v>
      </c>
      <c r="B24" s="1">
        <v>2016</v>
      </c>
      <c r="C24" s="6">
        <v>42</v>
      </c>
      <c r="D24" s="6">
        <v>8.6999999999999993</v>
      </c>
      <c r="E24" s="6">
        <v>5.7</v>
      </c>
      <c r="F24" s="6">
        <v>36</v>
      </c>
      <c r="G24" s="6">
        <v>7.7</v>
      </c>
      <c r="I24" s="2">
        <f t="shared" si="0"/>
        <v>100.10000000000001</v>
      </c>
      <c r="J24" s="2">
        <f t="shared" si="1"/>
        <v>100.10000000000001</v>
      </c>
      <c r="L24" s="6" t="str">
        <f>IF(AND(J24&gt;=100-$P$6,J24&lt;=100+$P$6),"Pass","Fail")</f>
        <v>Pass</v>
      </c>
    </row>
    <row r="25" spans="1:12" x14ac:dyDescent="0.25">
      <c r="A25" s="4" t="s">
        <v>23</v>
      </c>
      <c r="B25" s="1">
        <v>2016</v>
      </c>
      <c r="C25" s="6">
        <v>8.4</v>
      </c>
      <c r="D25" s="6">
        <v>52.5</v>
      </c>
      <c r="E25" s="6">
        <v>5.3</v>
      </c>
      <c r="F25" s="6">
        <v>26</v>
      </c>
      <c r="G25" s="6">
        <v>7.8</v>
      </c>
      <c r="I25" s="2">
        <f t="shared" si="0"/>
        <v>100</v>
      </c>
      <c r="J25" s="2">
        <f t="shared" si="1"/>
        <v>100</v>
      </c>
      <c r="L25" s="6" t="str">
        <f>IF(AND(J25&gt;=100-$P$6,J25&lt;=100+$P$6),"Pass","Fail")</f>
        <v>Pass</v>
      </c>
    </row>
    <row r="26" spans="1:12" x14ac:dyDescent="0.25">
      <c r="A26" s="4" t="s">
        <v>24</v>
      </c>
      <c r="B26" s="1">
        <v>2016</v>
      </c>
      <c r="C26" s="6">
        <v>65.2</v>
      </c>
      <c r="D26" s="6">
        <v>17.399999999999999</v>
      </c>
      <c r="E26" s="6">
        <v>0</v>
      </c>
      <c r="F26" s="6">
        <v>17.399999999999999</v>
      </c>
      <c r="G26" s="6">
        <v>0</v>
      </c>
      <c r="I26" s="2">
        <f t="shared" si="0"/>
        <v>100</v>
      </c>
      <c r="J26" s="2">
        <f t="shared" si="1"/>
        <v>100</v>
      </c>
      <c r="L26" s="6" t="str">
        <f>IF(AND(J26&gt;=100-$P$6,J26&lt;=100+$P$6),"Pass","Fail")</f>
        <v>Pass</v>
      </c>
    </row>
    <row r="27" spans="1:12" x14ac:dyDescent="0.25">
      <c r="A27" s="4" t="s">
        <v>25</v>
      </c>
      <c r="B27" s="1">
        <v>2016</v>
      </c>
      <c r="C27" s="6">
        <v>20</v>
      </c>
      <c r="D27" s="6">
        <v>80</v>
      </c>
      <c r="E27" s="6">
        <v>0</v>
      </c>
      <c r="F27" s="6">
        <v>0</v>
      </c>
      <c r="G27" s="6">
        <v>0</v>
      </c>
      <c r="I27" s="2">
        <f t="shared" si="0"/>
        <v>100</v>
      </c>
      <c r="J27" s="2">
        <f t="shared" si="1"/>
        <v>100</v>
      </c>
      <c r="L27" s="6" t="str">
        <f>IF(AND(J27&gt;=100-$P$6,J27&lt;=100+$P$6),"Pass","Fail")</f>
        <v>Pass</v>
      </c>
    </row>
    <row r="28" spans="1:12" x14ac:dyDescent="0.25">
      <c r="A28" s="4" t="s">
        <v>26</v>
      </c>
      <c r="B28" s="1">
        <v>2016</v>
      </c>
      <c r="C28" s="6">
        <v>24</v>
      </c>
      <c r="D28" s="6">
        <v>40</v>
      </c>
      <c r="E28" s="6">
        <v>10.4</v>
      </c>
      <c r="F28" s="6">
        <v>24.7</v>
      </c>
      <c r="G28" s="6">
        <v>0.9</v>
      </c>
      <c r="I28" s="2">
        <f t="shared" si="0"/>
        <v>100.00000000000001</v>
      </c>
      <c r="J28" s="2">
        <f t="shared" si="1"/>
        <v>100.00000000000001</v>
      </c>
      <c r="L28" s="6" t="str">
        <f>IF(AND(J28&gt;=100-$P$6,J28&lt;=100+$P$6),"Pass","Fail")</f>
        <v>Pass</v>
      </c>
    </row>
    <row r="29" spans="1:12" x14ac:dyDescent="0.25">
      <c r="A29" s="4" t="s">
        <v>27</v>
      </c>
      <c r="B29" s="1">
        <v>2016</v>
      </c>
      <c r="C29" s="6">
        <v>11.1</v>
      </c>
      <c r="D29" s="6">
        <v>35</v>
      </c>
      <c r="E29" s="6">
        <v>0.3</v>
      </c>
      <c r="F29" s="6">
        <v>40.200000000000003</v>
      </c>
      <c r="G29" s="6">
        <v>13.4</v>
      </c>
      <c r="I29" s="2">
        <f t="shared" si="0"/>
        <v>100</v>
      </c>
      <c r="J29" s="2">
        <f t="shared" si="1"/>
        <v>100</v>
      </c>
      <c r="L29" s="6" t="str">
        <f>IF(AND(J29&gt;=100-$P$6,J29&lt;=100+$P$6),"Pass","Fail")</f>
        <v>Pass</v>
      </c>
    </row>
    <row r="30" spans="1:12" x14ac:dyDescent="0.25">
      <c r="A30" s="4" t="s">
        <v>28</v>
      </c>
      <c r="B30" s="1">
        <v>2016</v>
      </c>
      <c r="C30" s="6">
        <v>48.2</v>
      </c>
      <c r="D30" s="6">
        <v>16</v>
      </c>
      <c r="E30" s="6">
        <v>8.8000000000000007</v>
      </c>
      <c r="F30" s="6">
        <v>21.8</v>
      </c>
      <c r="G30" s="6">
        <v>5.2</v>
      </c>
      <c r="I30" s="2">
        <f t="shared" si="0"/>
        <v>100</v>
      </c>
      <c r="J30" s="2">
        <f t="shared" si="1"/>
        <v>100</v>
      </c>
      <c r="L30" s="6" t="str">
        <f>IF(AND(J30&gt;=100-$P$6,J30&lt;=100+$P$6),"Pass","Fail")</f>
        <v>Pass</v>
      </c>
    </row>
    <row r="31" spans="1:12" x14ac:dyDescent="0.25">
      <c r="A31" s="4" t="s">
        <v>29</v>
      </c>
      <c r="B31" s="1">
        <v>2016</v>
      </c>
      <c r="C31" s="6">
        <v>10.1</v>
      </c>
      <c r="D31" s="6">
        <v>15.6</v>
      </c>
      <c r="E31" s="6">
        <v>9.9</v>
      </c>
      <c r="F31" s="6">
        <v>33.200000000000003</v>
      </c>
      <c r="G31" s="6">
        <v>31.2</v>
      </c>
      <c r="I31" s="2">
        <f t="shared" si="0"/>
        <v>100.00000000000001</v>
      </c>
      <c r="J31" s="2">
        <f t="shared" si="1"/>
        <v>100.00000000000001</v>
      </c>
      <c r="L31" s="6" t="str">
        <f>IF(AND(J31&gt;=100-$P$6,J31&lt;=100+$P$6),"Pass","Fail")</f>
        <v>Pass</v>
      </c>
    </row>
    <row r="32" spans="1:12" x14ac:dyDescent="0.25">
      <c r="A32" s="4" t="s">
        <v>30</v>
      </c>
      <c r="B32" s="1">
        <v>2016</v>
      </c>
      <c r="C32" s="6">
        <v>34.799999999999997</v>
      </c>
      <c r="D32" s="6">
        <v>21.7</v>
      </c>
      <c r="E32" s="6">
        <v>4.3</v>
      </c>
      <c r="F32" s="6">
        <v>30.4</v>
      </c>
      <c r="G32" s="6">
        <v>8.6999999999999993</v>
      </c>
      <c r="I32" s="2">
        <f t="shared" si="0"/>
        <v>99.899999999999991</v>
      </c>
      <c r="J32" s="2">
        <f t="shared" si="1"/>
        <v>99.899999999999991</v>
      </c>
      <c r="L32" s="6" t="str">
        <f>IF(AND(J32&gt;=100-$P$6,J32&lt;=100+$P$6),"Pass","Fail")</f>
        <v>Pass</v>
      </c>
    </row>
    <row r="33" spans="1:12" x14ac:dyDescent="0.25">
      <c r="A33" s="4" t="s">
        <v>31</v>
      </c>
      <c r="B33" s="1">
        <v>2016</v>
      </c>
      <c r="C33" s="6">
        <v>53.7</v>
      </c>
      <c r="D33" s="6">
        <v>10.3</v>
      </c>
      <c r="E33" s="6">
        <v>8.6999999999999993</v>
      </c>
      <c r="F33" s="6">
        <v>21.3</v>
      </c>
      <c r="G33" s="6">
        <v>6.1</v>
      </c>
      <c r="I33" s="2">
        <f t="shared" si="0"/>
        <v>100.1</v>
      </c>
      <c r="J33" s="2">
        <f t="shared" si="1"/>
        <v>100.1</v>
      </c>
      <c r="L33" s="6" t="str">
        <f>IF(AND(J33&gt;=100-$P$6,J33&lt;=100+$P$6),"Pass","Fail")</f>
        <v>Pass</v>
      </c>
    </row>
    <row r="34" spans="1:12" x14ac:dyDescent="0.25">
      <c r="A34" s="4" t="s">
        <v>32</v>
      </c>
      <c r="B34" s="1">
        <v>2016</v>
      </c>
      <c r="C34" s="6">
        <v>36.1</v>
      </c>
      <c r="D34" s="6">
        <v>11.7</v>
      </c>
      <c r="E34" s="6">
        <v>0</v>
      </c>
      <c r="F34" s="6">
        <v>51.9</v>
      </c>
      <c r="G34" s="6">
        <v>0.3</v>
      </c>
      <c r="I34" s="2">
        <f t="shared" si="0"/>
        <v>99.999999999999986</v>
      </c>
      <c r="J34" s="2">
        <f t="shared" si="1"/>
        <v>99.999999999999986</v>
      </c>
      <c r="L34" s="6" t="str">
        <f>IF(AND(J34&gt;=100-$P$6,J34&lt;=100+$P$6),"Pass","Fail")</f>
        <v>Pass</v>
      </c>
    </row>
    <row r="35" spans="1:12" x14ac:dyDescent="0.25">
      <c r="A35" s="4" t="s">
        <v>33</v>
      </c>
      <c r="B35" s="1">
        <v>2016</v>
      </c>
      <c r="C35" s="6">
        <v>48.3</v>
      </c>
      <c r="D35" s="6">
        <v>16.100000000000001</v>
      </c>
      <c r="E35" s="6">
        <v>14.7</v>
      </c>
      <c r="F35" s="6">
        <v>17.100000000000001</v>
      </c>
      <c r="G35" s="6">
        <v>3.8</v>
      </c>
      <c r="I35" s="2">
        <f t="shared" si="0"/>
        <v>100.00000000000001</v>
      </c>
      <c r="J35" s="2">
        <f t="shared" si="1"/>
        <v>100.00000000000001</v>
      </c>
      <c r="L35" s="6" t="str">
        <f>IF(AND(J35&gt;=100-$P$6,J35&lt;=100+$P$6),"Pass","Fail")</f>
        <v>Pass</v>
      </c>
    </row>
    <row r="36" spans="1:12" x14ac:dyDescent="0.25">
      <c r="A36" s="4" t="s">
        <v>34</v>
      </c>
      <c r="B36" s="1">
        <v>2016</v>
      </c>
      <c r="C36" s="6">
        <v>10</v>
      </c>
      <c r="D36" s="6">
        <v>0</v>
      </c>
      <c r="E36" s="6">
        <v>60</v>
      </c>
      <c r="F36" s="6">
        <v>10</v>
      </c>
      <c r="G36" s="6">
        <v>20</v>
      </c>
      <c r="I36" s="2">
        <f t="shared" si="0"/>
        <v>100</v>
      </c>
      <c r="J36" s="2">
        <f t="shared" si="1"/>
        <v>100</v>
      </c>
      <c r="L36" s="6" t="str">
        <f>IF(AND(J36&gt;=100-$P$6,J36&lt;=100+$P$6),"Pass","Fail")</f>
        <v>Pass</v>
      </c>
    </row>
    <row r="37" spans="1:12" x14ac:dyDescent="0.25">
      <c r="A37" s="4" t="s">
        <v>35</v>
      </c>
      <c r="B37" s="1">
        <v>2016</v>
      </c>
      <c r="C37" s="6">
        <v>11</v>
      </c>
      <c r="D37" s="6">
        <v>67</v>
      </c>
      <c r="E37" s="6">
        <v>1</v>
      </c>
      <c r="F37" s="6">
        <v>17</v>
      </c>
      <c r="G37" s="6">
        <v>4</v>
      </c>
      <c r="I37" s="2">
        <f t="shared" si="0"/>
        <v>100</v>
      </c>
      <c r="J37" s="2">
        <f t="shared" si="1"/>
        <v>100</v>
      </c>
      <c r="L37" s="6" t="str">
        <f>IF(AND(J37&gt;=100-$P$6,J37&lt;=100+$P$6),"Pass","Fail")</f>
        <v>Pass</v>
      </c>
    </row>
    <row r="38" spans="1:12" x14ac:dyDescent="0.25">
      <c r="A38" s="4" t="s">
        <v>36</v>
      </c>
      <c r="B38" s="1">
        <v>2016</v>
      </c>
      <c r="C38" s="6">
        <v>5.2</v>
      </c>
      <c r="D38" s="6">
        <v>19.100000000000001</v>
      </c>
      <c r="E38" s="6">
        <v>1.8</v>
      </c>
      <c r="F38" s="6">
        <v>19.8</v>
      </c>
      <c r="G38" s="6">
        <v>54</v>
      </c>
      <c r="I38" s="2">
        <f t="shared" si="0"/>
        <v>99.9</v>
      </c>
      <c r="J38" s="2">
        <f t="shared" si="1"/>
        <v>99.9</v>
      </c>
      <c r="L38" s="6" t="str">
        <f>IF(AND(J38&gt;=100-$P$6,J38&lt;=100+$P$6),"Pass","Fail")</f>
        <v>Pass</v>
      </c>
    </row>
    <row r="39" spans="1:12" x14ac:dyDescent="0.25">
      <c r="A39" s="4" t="s">
        <v>37</v>
      </c>
      <c r="B39" s="1">
        <v>2016</v>
      </c>
      <c r="C39" s="6">
        <v>45.1</v>
      </c>
      <c r="D39" s="6">
        <v>5.5</v>
      </c>
      <c r="E39" s="6">
        <v>1.2</v>
      </c>
      <c r="F39" s="6">
        <v>26.9</v>
      </c>
      <c r="G39" s="6">
        <v>21.2</v>
      </c>
      <c r="I39" s="2">
        <f t="shared" si="0"/>
        <v>99.9</v>
      </c>
      <c r="J39" s="2">
        <f t="shared" si="1"/>
        <v>99.9</v>
      </c>
      <c r="L39" s="6" t="str">
        <f>IF(AND(J39&gt;=100-$P$6,J39&lt;=100+$P$6),"Pass","Fail")</f>
        <v>Pass</v>
      </c>
    </row>
    <row r="40" spans="1:12" x14ac:dyDescent="0.25">
      <c r="A40" s="4" t="s">
        <v>38</v>
      </c>
      <c r="B40" s="1">
        <v>2016</v>
      </c>
      <c r="C40" s="6">
        <v>32.1</v>
      </c>
      <c r="D40" s="6">
        <v>14.2</v>
      </c>
      <c r="E40" s="6">
        <v>1.4</v>
      </c>
      <c r="F40" s="6">
        <v>49</v>
      </c>
      <c r="G40" s="6">
        <v>3.3</v>
      </c>
      <c r="I40" s="2">
        <f t="shared" si="0"/>
        <v>99.999999999999986</v>
      </c>
      <c r="J40" s="2">
        <f t="shared" si="1"/>
        <v>99.999999999999986</v>
      </c>
      <c r="L40" s="6" t="str">
        <f>IF(AND(J40&gt;=100-$P$6,J40&lt;=100+$P$6),"Pass","Fail")</f>
        <v>Pass</v>
      </c>
    </row>
    <row r="41" spans="1:12" x14ac:dyDescent="0.25">
      <c r="A41" s="4" t="s">
        <v>39</v>
      </c>
      <c r="B41" s="1">
        <v>2016</v>
      </c>
      <c r="C41" s="6">
        <v>36.200000000000003</v>
      </c>
      <c r="D41" s="6">
        <v>1.5</v>
      </c>
      <c r="E41" s="6">
        <v>9.1999999999999993</v>
      </c>
      <c r="F41" s="6">
        <v>25.4</v>
      </c>
      <c r="G41" s="6">
        <v>27.7</v>
      </c>
      <c r="I41" s="2">
        <f t="shared" si="0"/>
        <v>100.00000000000001</v>
      </c>
      <c r="J41" s="2">
        <f t="shared" si="1"/>
        <v>100.00000000000001</v>
      </c>
      <c r="L41" s="6" t="str">
        <f>IF(AND(J41&gt;=100-$P$6,J41&lt;=100+$P$6),"Pass","Fail")</f>
        <v>Pass</v>
      </c>
    </row>
    <row r="42" spans="1:12" x14ac:dyDescent="0.25">
      <c r="A42" s="4" t="s">
        <v>40</v>
      </c>
      <c r="B42" s="1">
        <v>2016</v>
      </c>
      <c r="C42" s="6">
        <v>52.1</v>
      </c>
      <c r="D42" s="6">
        <v>1.4</v>
      </c>
      <c r="E42" s="6">
        <v>7</v>
      </c>
      <c r="F42" s="6">
        <v>31</v>
      </c>
      <c r="G42" s="6">
        <v>8.5</v>
      </c>
      <c r="I42" s="2">
        <f t="shared" si="0"/>
        <v>100</v>
      </c>
      <c r="J42" s="2">
        <f t="shared" si="1"/>
        <v>100</v>
      </c>
      <c r="L42" s="6" t="str">
        <f>IF(AND(J42&gt;=100-$P$6,J42&lt;=100+$P$6),"Pass","Fail")</f>
        <v>Pass</v>
      </c>
    </row>
    <row r="43" spans="1:12" x14ac:dyDescent="0.25">
      <c r="A43" s="4" t="s">
        <v>41</v>
      </c>
      <c r="B43" s="1">
        <v>2016</v>
      </c>
      <c r="C43" s="6">
        <v>53.7</v>
      </c>
      <c r="D43" s="6">
        <v>0.5</v>
      </c>
      <c r="E43" s="6">
        <v>2</v>
      </c>
      <c r="F43" s="6">
        <v>43.8</v>
      </c>
      <c r="G43" s="6">
        <v>0</v>
      </c>
      <c r="I43" s="2">
        <f t="shared" si="0"/>
        <v>100</v>
      </c>
      <c r="J43" s="2">
        <f t="shared" si="1"/>
        <v>100</v>
      </c>
      <c r="L43" s="6" t="str">
        <f>IF(AND(J43&gt;=100-$P$6,J43&lt;=100+$P$6),"Pass","Fail")</f>
        <v>Pass</v>
      </c>
    </row>
    <row r="44" spans="1:12" x14ac:dyDescent="0.25">
      <c r="A44" s="4" t="s">
        <v>41</v>
      </c>
      <c r="B44" s="1">
        <v>2013</v>
      </c>
      <c r="C44" s="6">
        <v>62.4</v>
      </c>
      <c r="D44" s="6">
        <v>2</v>
      </c>
      <c r="E44" s="6">
        <v>2</v>
      </c>
      <c r="F44" s="6">
        <v>33.5</v>
      </c>
      <c r="I44" s="2">
        <f t="shared" si="0"/>
        <v>99.9</v>
      </c>
      <c r="J44" s="2">
        <f t="shared" si="1"/>
        <v>99.9</v>
      </c>
      <c r="L44" s="6" t="str">
        <f>IF(AND(J44&gt;=100-$P$6,J44&lt;=100+$P$6),"Pass","Fail")</f>
        <v>Pass</v>
      </c>
    </row>
    <row r="45" spans="1:12" x14ac:dyDescent="0.25">
      <c r="A45" s="4" t="s">
        <v>42</v>
      </c>
      <c r="B45" s="1">
        <v>2016</v>
      </c>
      <c r="C45" s="6">
        <v>0</v>
      </c>
      <c r="F45" s="6">
        <v>36.700000000000003</v>
      </c>
      <c r="G45" s="6">
        <v>63.3</v>
      </c>
      <c r="I45" s="2">
        <f t="shared" si="0"/>
        <v>100</v>
      </c>
      <c r="J45" s="2">
        <f t="shared" si="1"/>
        <v>100</v>
      </c>
      <c r="L45" s="6" t="str">
        <f>IF(AND(J45&gt;=100-$P$6,J45&lt;=100+$P$6),"Pass","Fail")</f>
        <v>Pass</v>
      </c>
    </row>
    <row r="46" spans="1:12" x14ac:dyDescent="0.25">
      <c r="A46" s="4" t="s">
        <v>43</v>
      </c>
      <c r="B46" s="1">
        <v>2016</v>
      </c>
      <c r="C46" s="6">
        <v>63.3</v>
      </c>
      <c r="F46" s="6">
        <v>36.700000000000003</v>
      </c>
      <c r="G46" s="6">
        <v>0</v>
      </c>
      <c r="I46" s="2">
        <f t="shared" si="0"/>
        <v>100</v>
      </c>
      <c r="J46" s="2">
        <f t="shared" si="1"/>
        <v>100</v>
      </c>
      <c r="L46" s="6" t="str">
        <f>IF(AND(J46&gt;=100-$P$6,J46&lt;=100+$P$6),"Pass","Fail")</f>
        <v>Pass</v>
      </c>
    </row>
    <row r="47" spans="1:12" x14ac:dyDescent="0.25">
      <c r="A47" s="4" t="s">
        <v>44</v>
      </c>
      <c r="B47" s="1">
        <v>2016</v>
      </c>
      <c r="C47" s="6">
        <v>64.7</v>
      </c>
      <c r="D47" s="6">
        <v>8.6999999999999993</v>
      </c>
      <c r="E47" s="6">
        <v>9.5</v>
      </c>
      <c r="F47" s="6">
        <v>10.7</v>
      </c>
      <c r="G47" s="6">
        <v>6.3</v>
      </c>
      <c r="I47" s="2">
        <f t="shared" si="0"/>
        <v>99.9</v>
      </c>
      <c r="J47" s="2">
        <f t="shared" si="1"/>
        <v>99.9</v>
      </c>
      <c r="L47" s="6" t="str">
        <f>IF(AND(J47&gt;=100-$P$6,J47&lt;=100+$P$6),"Pass","Fail")</f>
        <v>Pass</v>
      </c>
    </row>
    <row r="48" spans="1:12" x14ac:dyDescent="0.25">
      <c r="A48" s="4" t="s">
        <v>45</v>
      </c>
      <c r="B48" s="1">
        <v>2016</v>
      </c>
      <c r="C48" s="6">
        <v>54.4</v>
      </c>
      <c r="D48" s="6">
        <v>21.1</v>
      </c>
      <c r="E48" s="6">
        <v>4.7</v>
      </c>
      <c r="F48" s="6">
        <v>16.100000000000001</v>
      </c>
      <c r="G48" s="6">
        <v>3.8</v>
      </c>
      <c r="I48" s="2">
        <f t="shared" si="0"/>
        <v>100.10000000000001</v>
      </c>
      <c r="J48" s="2">
        <f t="shared" si="1"/>
        <v>100.10000000000001</v>
      </c>
      <c r="L48" s="6" t="str">
        <f>IF(AND(J48&gt;=100-$P$6,J48&lt;=100+$P$6),"Pass","Fail")</f>
        <v>Pass</v>
      </c>
    </row>
    <row r="49" spans="1:12" x14ac:dyDescent="0.25">
      <c r="A49" s="4" t="s">
        <v>46</v>
      </c>
      <c r="B49" s="1">
        <v>2016</v>
      </c>
      <c r="C49" s="6">
        <v>44.9</v>
      </c>
      <c r="D49" s="6">
        <v>0.5</v>
      </c>
      <c r="E49" s="6">
        <v>0.7</v>
      </c>
      <c r="F49" s="6">
        <v>26.5</v>
      </c>
      <c r="G49" s="6">
        <v>27.4</v>
      </c>
      <c r="I49" s="2">
        <f t="shared" si="0"/>
        <v>100</v>
      </c>
      <c r="J49" s="2">
        <f t="shared" si="1"/>
        <v>100</v>
      </c>
      <c r="L49" s="6" t="str">
        <f>IF(AND(J49&gt;=100-$P$6,J49&lt;=100+$P$6),"Pass","Fail")</f>
        <v>Pass</v>
      </c>
    </row>
    <row r="50" spans="1:12" x14ac:dyDescent="0.25">
      <c r="A50" s="4" t="s">
        <v>47</v>
      </c>
      <c r="B50" s="1">
        <v>2016</v>
      </c>
      <c r="C50" s="6">
        <v>47.8</v>
      </c>
      <c r="D50" s="6">
        <v>18.8</v>
      </c>
      <c r="E50" s="6">
        <v>12.3</v>
      </c>
      <c r="F50" s="6">
        <v>15.3</v>
      </c>
      <c r="G50" s="6">
        <v>5.9</v>
      </c>
      <c r="I50" s="2">
        <f t="shared" si="0"/>
        <v>100.1</v>
      </c>
      <c r="J50" s="2">
        <f t="shared" si="1"/>
        <v>100.1</v>
      </c>
      <c r="L50" s="6" t="str">
        <f>IF(AND(J50&gt;=100-$P$6,J50&lt;=100+$P$6),"Pass","Fail")</f>
        <v>Pass</v>
      </c>
    </row>
    <row r="51" spans="1:12" x14ac:dyDescent="0.25">
      <c r="A51" s="4" t="s">
        <v>48</v>
      </c>
      <c r="B51" s="1">
        <v>2016</v>
      </c>
      <c r="C51" s="6">
        <v>12</v>
      </c>
      <c r="D51" s="6">
        <v>17.899999999999999</v>
      </c>
      <c r="E51" s="6">
        <v>3.3</v>
      </c>
      <c r="F51" s="6">
        <v>46.1</v>
      </c>
      <c r="G51" s="6">
        <v>20.7</v>
      </c>
      <c r="I51" s="2">
        <f t="shared" si="0"/>
        <v>100</v>
      </c>
      <c r="J51" s="2">
        <f t="shared" si="1"/>
        <v>100</v>
      </c>
      <c r="L51" s="6" t="str">
        <f>IF(AND(J51&gt;=100-$P$6,J51&lt;=100+$P$6),"Pass","Fail")</f>
        <v>Pass</v>
      </c>
    </row>
    <row r="52" spans="1:12" x14ac:dyDescent="0.25">
      <c r="A52" s="4" t="s">
        <v>49</v>
      </c>
      <c r="B52" s="1">
        <v>2016</v>
      </c>
      <c r="C52" s="6">
        <v>40.299999999999997</v>
      </c>
      <c r="D52" s="6">
        <v>32.4</v>
      </c>
      <c r="E52" s="6">
        <v>2.2000000000000002</v>
      </c>
      <c r="F52" s="6">
        <v>18.100000000000001</v>
      </c>
      <c r="G52" s="6">
        <v>7</v>
      </c>
      <c r="I52" s="2">
        <f t="shared" si="0"/>
        <v>100</v>
      </c>
      <c r="J52" s="2">
        <f t="shared" si="1"/>
        <v>100</v>
      </c>
      <c r="L52" s="6" t="str">
        <f>IF(AND(J52&gt;=100-$P$6,J52&lt;=100+$P$6),"Pass","Fail")</f>
        <v>Pass</v>
      </c>
    </row>
    <row r="53" spans="1:12" x14ac:dyDescent="0.25">
      <c r="A53" s="4" t="s">
        <v>50</v>
      </c>
      <c r="B53" s="1">
        <v>2016</v>
      </c>
      <c r="C53" s="6">
        <v>19.399999999999999</v>
      </c>
      <c r="D53" s="6">
        <v>32.700000000000003</v>
      </c>
      <c r="E53" s="6">
        <v>0.4</v>
      </c>
      <c r="F53" s="6">
        <v>39.200000000000003</v>
      </c>
      <c r="G53" s="6">
        <v>8.3000000000000007</v>
      </c>
      <c r="I53" s="2">
        <f t="shared" si="0"/>
        <v>100</v>
      </c>
      <c r="J53" s="2">
        <f t="shared" si="1"/>
        <v>100</v>
      </c>
      <c r="L53" s="6" t="str">
        <f>IF(AND(J53&gt;=100-$P$6,J53&lt;=100+$P$6),"Pass","Fail")</f>
        <v>Pass</v>
      </c>
    </row>
    <row r="54" spans="1:12" x14ac:dyDescent="0.25">
      <c r="A54" s="4" t="s">
        <v>51</v>
      </c>
      <c r="B54" s="1">
        <v>2016</v>
      </c>
      <c r="C54" s="6">
        <v>24.2</v>
      </c>
      <c r="D54" s="6">
        <v>21.9</v>
      </c>
      <c r="E54" s="6">
        <v>12.5</v>
      </c>
      <c r="F54" s="6">
        <v>29.7</v>
      </c>
      <c r="G54" s="6">
        <v>11.7</v>
      </c>
      <c r="I54" s="2">
        <f t="shared" si="0"/>
        <v>100</v>
      </c>
      <c r="J54" s="2">
        <f t="shared" si="1"/>
        <v>100</v>
      </c>
      <c r="L54" s="6" t="str">
        <f>IF(AND(J54&gt;=100-$P$6,J54&lt;=100+$P$6),"Pass","Fail")</f>
        <v>Pass</v>
      </c>
    </row>
    <row r="55" spans="1:12" x14ac:dyDescent="0.25">
      <c r="A55" s="4" t="s">
        <v>52</v>
      </c>
      <c r="B55" s="1">
        <v>2016</v>
      </c>
      <c r="C55" s="6">
        <v>18.600000000000001</v>
      </c>
      <c r="D55" s="6">
        <v>24.3</v>
      </c>
      <c r="E55" s="6">
        <v>4.0999999999999996</v>
      </c>
      <c r="F55" s="6">
        <v>27.9</v>
      </c>
      <c r="G55" s="6">
        <v>25.1</v>
      </c>
      <c r="I55" s="2">
        <f t="shared" si="0"/>
        <v>100</v>
      </c>
      <c r="J55" s="2">
        <f t="shared" si="1"/>
        <v>100</v>
      </c>
      <c r="L55" s="6" t="str">
        <f>IF(AND(J55&gt;=100-$P$6,J55&lt;=100+$P$6),"Pass","Fail")</f>
        <v>Pass</v>
      </c>
    </row>
    <row r="56" spans="1:12" x14ac:dyDescent="0.25">
      <c r="A56" s="4" t="s">
        <v>53</v>
      </c>
      <c r="B56" s="1">
        <v>2016</v>
      </c>
      <c r="C56" s="6">
        <v>44.3</v>
      </c>
      <c r="D56" s="6">
        <v>10.5</v>
      </c>
      <c r="E56" s="6">
        <v>12</v>
      </c>
      <c r="F56" s="6">
        <v>25</v>
      </c>
      <c r="G56" s="6">
        <v>8.1</v>
      </c>
      <c r="I56" s="2">
        <f t="shared" si="0"/>
        <v>99.899999999999991</v>
      </c>
      <c r="J56" s="2">
        <f t="shared" si="1"/>
        <v>99.899999999999991</v>
      </c>
      <c r="L56" s="6" t="str">
        <f>IF(AND(J56&gt;=100-$P$6,J56&lt;=100+$P$6),"Pass","Fail")</f>
        <v>Pass</v>
      </c>
    </row>
    <row r="57" spans="1:12" x14ac:dyDescent="0.25">
      <c r="A57" s="4" t="s">
        <v>54</v>
      </c>
      <c r="B57" s="1">
        <v>2016</v>
      </c>
      <c r="C57" s="6">
        <v>72.2</v>
      </c>
      <c r="D57" s="6">
        <v>11.1</v>
      </c>
      <c r="E57" s="6">
        <v>0</v>
      </c>
      <c r="F57" s="6">
        <v>11.1</v>
      </c>
      <c r="G57" s="6">
        <v>5.6</v>
      </c>
      <c r="I57" s="2">
        <f t="shared" si="0"/>
        <v>99.999999999999986</v>
      </c>
      <c r="J57" s="2">
        <f t="shared" si="1"/>
        <v>99.999999999999986</v>
      </c>
      <c r="L57" s="6" t="str">
        <f>IF(AND(J57&gt;=100-$P$6,J57&lt;=100+$P$6),"Pass","Fail")</f>
        <v>Pass</v>
      </c>
    </row>
    <row r="58" spans="1:12" x14ac:dyDescent="0.25">
      <c r="A58" s="4" t="s">
        <v>55</v>
      </c>
      <c r="B58" s="1">
        <v>2016</v>
      </c>
      <c r="C58" s="6">
        <v>17.899999999999999</v>
      </c>
      <c r="D58" s="6">
        <v>39.6</v>
      </c>
      <c r="E58" s="6">
        <v>1.7</v>
      </c>
      <c r="F58" s="6">
        <v>10.4</v>
      </c>
      <c r="G58" s="6">
        <v>30.4</v>
      </c>
      <c r="I58" s="2">
        <f t="shared" si="0"/>
        <v>100</v>
      </c>
      <c r="J58" s="2">
        <f t="shared" si="1"/>
        <v>100</v>
      </c>
      <c r="L58" s="6" t="str">
        <f>IF(AND(J58&gt;=100-$P$6,J58&lt;=100+$P$6),"Pass","Fail")</f>
        <v>Pass</v>
      </c>
    </row>
    <row r="59" spans="1:12" x14ac:dyDescent="0.25">
      <c r="A59" s="4" t="s">
        <v>56</v>
      </c>
      <c r="B59" s="1">
        <v>2016</v>
      </c>
      <c r="C59" s="6">
        <v>4.9000000000000004</v>
      </c>
      <c r="D59" s="6">
        <v>73.599999999999994</v>
      </c>
      <c r="E59" s="6">
        <v>3.2</v>
      </c>
      <c r="F59" s="6">
        <v>15.5</v>
      </c>
      <c r="G59" s="6">
        <v>2.7</v>
      </c>
      <c r="I59" s="2">
        <f t="shared" si="0"/>
        <v>99.9</v>
      </c>
      <c r="J59" s="2">
        <f t="shared" si="1"/>
        <v>99.9</v>
      </c>
      <c r="L59" s="6" t="str">
        <f>IF(AND(J59&gt;=100-$P$6,J59&lt;=100+$P$6),"Pass","Fail")</f>
        <v>Pass</v>
      </c>
    </row>
    <row r="60" spans="1:12" x14ac:dyDescent="0.25">
      <c r="A60" s="4" t="s">
        <v>57</v>
      </c>
      <c r="B60" s="1">
        <v>2016</v>
      </c>
      <c r="C60" s="6">
        <v>48.7</v>
      </c>
      <c r="D60" s="6">
        <v>24.1</v>
      </c>
      <c r="E60" s="6">
        <v>0.6</v>
      </c>
      <c r="F60" s="6">
        <v>21.6</v>
      </c>
      <c r="G60" s="6">
        <v>5</v>
      </c>
      <c r="I60" s="2">
        <f t="shared" si="0"/>
        <v>100</v>
      </c>
      <c r="J60" s="2">
        <f t="shared" si="1"/>
        <v>100</v>
      </c>
      <c r="L60" s="6" t="str">
        <f>IF(AND(J60&gt;=100-$P$6,J60&lt;=100+$P$6),"Pass","Fail")</f>
        <v>Pass</v>
      </c>
    </row>
    <row r="61" spans="1:12" x14ac:dyDescent="0.25">
      <c r="A61" s="4" t="s">
        <v>58</v>
      </c>
      <c r="B61" s="1">
        <v>2016</v>
      </c>
      <c r="C61" s="6">
        <v>62.2</v>
      </c>
      <c r="D61" s="6">
        <v>11.7</v>
      </c>
      <c r="E61" s="6">
        <v>5.3</v>
      </c>
      <c r="F61" s="6">
        <v>18.600000000000001</v>
      </c>
      <c r="G61" s="6">
        <v>2.1</v>
      </c>
      <c r="I61" s="2">
        <f t="shared" si="0"/>
        <v>99.9</v>
      </c>
      <c r="J61" s="2">
        <f t="shared" si="1"/>
        <v>99.9</v>
      </c>
      <c r="L61" s="6" t="str">
        <f>IF(AND(J61&gt;=100-$P$6,J61&lt;=100+$P$6),"Pass","Fail")</f>
        <v>Pass</v>
      </c>
    </row>
    <row r="62" spans="1:12" x14ac:dyDescent="0.25">
      <c r="A62" s="4" t="s">
        <v>59</v>
      </c>
      <c r="B62" s="1">
        <v>2016</v>
      </c>
      <c r="C62" s="6">
        <v>46.3</v>
      </c>
      <c r="D62" s="6">
        <v>12.2</v>
      </c>
      <c r="E62" s="6">
        <v>2.7</v>
      </c>
      <c r="F62" s="6">
        <v>28.7</v>
      </c>
      <c r="G62" s="6">
        <v>10.1</v>
      </c>
      <c r="I62" s="2">
        <f t="shared" si="0"/>
        <v>100</v>
      </c>
      <c r="J62" s="2">
        <f t="shared" si="1"/>
        <v>100</v>
      </c>
      <c r="L62" s="6" t="str">
        <f>IF(AND(J62&gt;=100-$P$6,J62&lt;=100+$P$6),"Pass","Fail")</f>
        <v>Pass</v>
      </c>
    </row>
    <row r="63" spans="1:12" x14ac:dyDescent="0.25">
      <c r="A63" s="4" t="s">
        <v>60</v>
      </c>
      <c r="B63" s="1">
        <v>2016</v>
      </c>
      <c r="C63" s="6">
        <v>42.8</v>
      </c>
      <c r="D63" s="6">
        <v>25.6</v>
      </c>
      <c r="E63" s="6">
        <v>7.3</v>
      </c>
      <c r="F63" s="6">
        <v>17.600000000000001</v>
      </c>
      <c r="G63" s="6">
        <v>6.7</v>
      </c>
      <c r="I63" s="2">
        <f t="shared" si="0"/>
        <v>100.00000000000001</v>
      </c>
      <c r="J63" s="2">
        <f t="shared" si="1"/>
        <v>100.00000000000001</v>
      </c>
      <c r="L63" s="6" t="str">
        <f>IF(AND(J63&gt;=100-$P$6,J63&lt;=100+$P$6),"Pass","Fail")</f>
        <v>Pass</v>
      </c>
    </row>
    <row r="64" spans="1:12" x14ac:dyDescent="0.25">
      <c r="A64" s="4" t="s">
        <v>61</v>
      </c>
      <c r="B64" s="1">
        <v>2016</v>
      </c>
      <c r="C64" s="6">
        <v>33</v>
      </c>
      <c r="D64" s="6">
        <v>28.8</v>
      </c>
      <c r="E64" s="6">
        <v>8.4</v>
      </c>
      <c r="F64" s="6">
        <v>22.2</v>
      </c>
      <c r="G64" s="6">
        <v>7.7</v>
      </c>
      <c r="I64" s="2">
        <f t="shared" si="0"/>
        <v>100.10000000000001</v>
      </c>
      <c r="J64" s="2">
        <f t="shared" si="1"/>
        <v>100.10000000000001</v>
      </c>
      <c r="L64" s="6" t="str">
        <f>IF(AND(J64&gt;=100-$P$6,J64&lt;=100+$P$6),"Pass","Fail")</f>
        <v>Pass</v>
      </c>
    </row>
    <row r="65" spans="1:12" x14ac:dyDescent="0.25">
      <c r="A65" s="4" t="s">
        <v>62</v>
      </c>
      <c r="B65" s="1">
        <v>2016</v>
      </c>
      <c r="C65" s="6">
        <v>32.4</v>
      </c>
      <c r="D65" s="6">
        <v>17.2</v>
      </c>
      <c r="E65" s="6">
        <v>15.1</v>
      </c>
      <c r="F65" s="6">
        <v>35</v>
      </c>
      <c r="G65" s="6">
        <v>1</v>
      </c>
      <c r="I65" s="2">
        <f t="shared" si="0"/>
        <v>100.69999999999999</v>
      </c>
      <c r="J65" s="2">
        <f t="shared" si="1"/>
        <v>100.69999999999999</v>
      </c>
      <c r="L65" s="6" t="str">
        <f>IF(AND(J65&gt;=100-$P$6,J65&lt;=100+$P$6),"Pass","Fail")</f>
        <v>Fail</v>
      </c>
    </row>
    <row r="66" spans="1:12" x14ac:dyDescent="0.25">
      <c r="A66" s="4" t="s">
        <v>63</v>
      </c>
      <c r="B66" s="1">
        <v>2016</v>
      </c>
      <c r="C66" s="6">
        <v>71.3</v>
      </c>
      <c r="D66" s="6">
        <v>0</v>
      </c>
      <c r="E66" s="6">
        <v>0</v>
      </c>
      <c r="F66" s="6">
        <v>28.7</v>
      </c>
      <c r="G66" s="6">
        <v>0</v>
      </c>
      <c r="I66" s="2">
        <f t="shared" si="0"/>
        <v>100</v>
      </c>
      <c r="J66" s="2">
        <f t="shared" si="1"/>
        <v>100</v>
      </c>
      <c r="L66" s="6" t="str">
        <f>IF(AND(J66&gt;=100-$P$6,J66&lt;=100+$P$6),"Pass","Fail")</f>
        <v>Pass</v>
      </c>
    </row>
    <row r="67" spans="1:12" x14ac:dyDescent="0.25">
      <c r="A67" s="4" t="s">
        <v>64</v>
      </c>
      <c r="B67" s="1">
        <v>2016</v>
      </c>
      <c r="C67" s="6">
        <v>59.8</v>
      </c>
      <c r="D67" s="6">
        <v>4.3</v>
      </c>
      <c r="E67" s="6">
        <v>1.7</v>
      </c>
      <c r="F67" s="6">
        <v>30.9</v>
      </c>
      <c r="G67" s="6">
        <v>3.3</v>
      </c>
      <c r="I67" s="2">
        <f t="shared" ref="I67:I130" si="2">SUM(C67:G67)</f>
        <v>99.999999999999986</v>
      </c>
      <c r="J67" s="2">
        <f t="shared" ref="J67:J130" si="3">I67</f>
        <v>99.999999999999986</v>
      </c>
      <c r="L67" s="6" t="str">
        <f>IF(AND(J67&gt;=100-$P$6,J67&lt;=100+$P$6),"Pass","Fail")</f>
        <v>Pass</v>
      </c>
    </row>
    <row r="68" spans="1:12" x14ac:dyDescent="0.25">
      <c r="A68" s="4" t="s">
        <v>65</v>
      </c>
      <c r="B68" s="1">
        <v>2016</v>
      </c>
      <c r="C68" s="6">
        <v>36.4</v>
      </c>
      <c r="D68" s="6">
        <v>24.2</v>
      </c>
      <c r="E68" s="6">
        <v>2.4</v>
      </c>
      <c r="F68" s="6">
        <v>37</v>
      </c>
      <c r="G68" s="6">
        <v>0</v>
      </c>
      <c r="I68" s="2">
        <f t="shared" si="2"/>
        <v>100</v>
      </c>
      <c r="J68" s="2">
        <f t="shared" si="3"/>
        <v>100</v>
      </c>
      <c r="L68" s="6" t="str">
        <f>IF(AND(J68&gt;=100-$P$6,J68&lt;=100+$P$6),"Pass","Fail")</f>
        <v>Pass</v>
      </c>
    </row>
    <row r="69" spans="1:12" x14ac:dyDescent="0.25">
      <c r="A69" s="4" t="s">
        <v>66</v>
      </c>
      <c r="B69" s="1">
        <v>2016</v>
      </c>
      <c r="C69" s="6">
        <v>40</v>
      </c>
      <c r="D69" s="6">
        <v>20</v>
      </c>
      <c r="E69" s="6">
        <v>0</v>
      </c>
      <c r="F69" s="6">
        <v>40</v>
      </c>
      <c r="G69" s="6">
        <v>0</v>
      </c>
      <c r="I69" s="2">
        <f t="shared" si="2"/>
        <v>100</v>
      </c>
      <c r="J69" s="2">
        <f t="shared" si="3"/>
        <v>100</v>
      </c>
      <c r="L69" s="6" t="str">
        <f>IF(AND(J69&gt;=100-$P$6,J69&lt;=100+$P$6),"Pass","Fail")</f>
        <v>Pass</v>
      </c>
    </row>
    <row r="70" spans="1:12" x14ac:dyDescent="0.25">
      <c r="A70" s="4" t="s">
        <v>67</v>
      </c>
      <c r="B70" s="1">
        <v>2016</v>
      </c>
      <c r="C70" s="6">
        <v>27.6</v>
      </c>
      <c r="D70" s="6">
        <v>2.1</v>
      </c>
      <c r="E70" s="6">
        <v>0.2</v>
      </c>
      <c r="F70" s="6">
        <v>40</v>
      </c>
      <c r="G70" s="6">
        <v>30</v>
      </c>
      <c r="I70" s="2">
        <f t="shared" si="2"/>
        <v>99.9</v>
      </c>
      <c r="J70" s="2">
        <f t="shared" si="3"/>
        <v>99.9</v>
      </c>
      <c r="L70" s="6" t="str">
        <f>IF(AND(J70&gt;=100-$P$6,J70&lt;=100+$P$6),"Pass","Fail")</f>
        <v>Pass</v>
      </c>
    </row>
    <row r="71" spans="1:12" x14ac:dyDescent="0.25">
      <c r="A71" s="4" t="s">
        <v>68</v>
      </c>
      <c r="B71" s="1">
        <v>2016</v>
      </c>
      <c r="C71" s="6">
        <v>44.9</v>
      </c>
      <c r="D71" s="6">
        <v>12</v>
      </c>
      <c r="E71" s="6">
        <v>4.4000000000000004</v>
      </c>
      <c r="F71" s="6">
        <v>34.799999999999997</v>
      </c>
      <c r="G71" s="6">
        <v>3.8</v>
      </c>
      <c r="I71" s="2">
        <f t="shared" si="2"/>
        <v>99.899999999999991</v>
      </c>
      <c r="J71" s="2">
        <f t="shared" si="3"/>
        <v>99.899999999999991</v>
      </c>
      <c r="L71" s="6" t="str">
        <f>IF(AND(J71&gt;=100-$P$6,J71&lt;=100+$P$6),"Pass","Fail")</f>
        <v>Pass</v>
      </c>
    </row>
    <row r="72" spans="1:12" x14ac:dyDescent="0.25">
      <c r="A72" s="4" t="s">
        <v>69</v>
      </c>
      <c r="B72" s="1">
        <v>2016</v>
      </c>
      <c r="C72" s="6">
        <v>42.4</v>
      </c>
      <c r="D72" s="6">
        <v>20.7</v>
      </c>
      <c r="F72" s="6">
        <v>37</v>
      </c>
      <c r="G72" s="6">
        <v>0</v>
      </c>
      <c r="I72" s="2">
        <f t="shared" si="2"/>
        <v>100.1</v>
      </c>
      <c r="J72" s="2">
        <f t="shared" si="3"/>
        <v>100.1</v>
      </c>
      <c r="L72" s="6" t="str">
        <f>IF(AND(J72&gt;=100-$P$6,J72&lt;=100+$P$6),"Pass","Fail")</f>
        <v>Pass</v>
      </c>
    </row>
    <row r="73" spans="1:12" x14ac:dyDescent="0.25">
      <c r="A73" s="4" t="s">
        <v>70</v>
      </c>
      <c r="B73" s="1">
        <v>2016</v>
      </c>
      <c r="C73" s="6">
        <v>75</v>
      </c>
      <c r="D73" s="6">
        <v>1.9</v>
      </c>
      <c r="E73" s="6">
        <v>2.2999999999999998</v>
      </c>
      <c r="F73" s="6">
        <v>20.8</v>
      </c>
      <c r="G73" s="6">
        <v>0</v>
      </c>
      <c r="I73" s="2">
        <f t="shared" si="2"/>
        <v>100</v>
      </c>
      <c r="J73" s="2">
        <f t="shared" si="3"/>
        <v>100</v>
      </c>
      <c r="L73" s="6" t="str">
        <f>IF(AND(J73&gt;=100-$P$6,J73&lt;=100+$P$6),"Pass","Fail")</f>
        <v>Pass</v>
      </c>
    </row>
    <row r="74" spans="1:12" x14ac:dyDescent="0.25">
      <c r="A74" s="4" t="s">
        <v>71</v>
      </c>
      <c r="B74" s="1">
        <v>2016</v>
      </c>
      <c r="C74" s="6">
        <v>46.4</v>
      </c>
      <c r="D74" s="6">
        <v>5.7</v>
      </c>
      <c r="E74" s="6">
        <v>8.9</v>
      </c>
      <c r="F74" s="6">
        <v>38</v>
      </c>
      <c r="G74" s="6">
        <v>1</v>
      </c>
      <c r="I74" s="2">
        <f t="shared" si="2"/>
        <v>100</v>
      </c>
      <c r="J74" s="2">
        <f t="shared" si="3"/>
        <v>100</v>
      </c>
      <c r="L74" s="6" t="str">
        <f>IF(AND(J74&gt;=100-$P$6,J74&lt;=100+$P$6),"Pass","Fail")</f>
        <v>Pass</v>
      </c>
    </row>
    <row r="75" spans="1:12" x14ac:dyDescent="0.25">
      <c r="A75" s="4" t="s">
        <v>72</v>
      </c>
      <c r="B75" s="1">
        <v>2016</v>
      </c>
      <c r="C75" s="6">
        <v>62.5</v>
      </c>
      <c r="D75" s="6">
        <v>9.4</v>
      </c>
      <c r="E75" s="6">
        <v>3.1</v>
      </c>
      <c r="F75" s="6">
        <v>25</v>
      </c>
      <c r="G75" s="6">
        <v>0</v>
      </c>
      <c r="I75" s="2">
        <f t="shared" si="2"/>
        <v>100</v>
      </c>
      <c r="J75" s="2">
        <f t="shared" si="3"/>
        <v>100</v>
      </c>
      <c r="L75" s="6" t="str">
        <f>IF(AND(J75&gt;=100-$P$6,J75&lt;=100+$P$6),"Pass","Fail")</f>
        <v>Pass</v>
      </c>
    </row>
    <row r="76" spans="1:12" x14ac:dyDescent="0.25">
      <c r="A76" s="4" t="s">
        <v>73</v>
      </c>
      <c r="B76" s="1">
        <v>2016</v>
      </c>
      <c r="C76" s="6">
        <v>52.9</v>
      </c>
      <c r="F76" s="6">
        <v>47.1</v>
      </c>
      <c r="G76" s="6">
        <v>0</v>
      </c>
      <c r="I76" s="2">
        <f t="shared" si="2"/>
        <v>100</v>
      </c>
      <c r="J76" s="2">
        <f t="shared" si="3"/>
        <v>100</v>
      </c>
      <c r="L76" s="6" t="str">
        <f>IF(AND(J76&gt;=100-$P$6,J76&lt;=100+$P$6),"Pass","Fail")</f>
        <v>Pass</v>
      </c>
    </row>
    <row r="77" spans="1:12" x14ac:dyDescent="0.25">
      <c r="A77" s="4" t="s">
        <v>74</v>
      </c>
      <c r="B77" s="1">
        <v>2016</v>
      </c>
      <c r="C77" s="6">
        <v>31.1</v>
      </c>
      <c r="D77" s="6">
        <v>3.2</v>
      </c>
      <c r="E77" s="6">
        <v>16</v>
      </c>
      <c r="F77" s="6">
        <v>49.6</v>
      </c>
      <c r="G77" s="6">
        <v>0.1</v>
      </c>
      <c r="I77" s="2">
        <f t="shared" si="2"/>
        <v>100</v>
      </c>
      <c r="J77" s="2">
        <f t="shared" si="3"/>
        <v>100</v>
      </c>
      <c r="L77" s="6" t="str">
        <f>IF(AND(J77&gt;=100-$P$6,J77&lt;=100+$P$6),"Pass","Fail")</f>
        <v>Pass</v>
      </c>
    </row>
    <row r="78" spans="1:12" x14ac:dyDescent="0.25">
      <c r="A78" s="4" t="s">
        <v>75</v>
      </c>
      <c r="B78" s="1">
        <v>2016</v>
      </c>
      <c r="C78" s="6">
        <v>0</v>
      </c>
      <c r="D78" s="6">
        <v>75</v>
      </c>
      <c r="E78" s="6">
        <v>0</v>
      </c>
      <c r="F78" s="6">
        <v>25</v>
      </c>
      <c r="G78" s="6">
        <v>0</v>
      </c>
      <c r="I78" s="2">
        <f t="shared" si="2"/>
        <v>100</v>
      </c>
      <c r="J78" s="2">
        <f t="shared" si="3"/>
        <v>100</v>
      </c>
      <c r="L78" s="6" t="str">
        <f>IF(AND(J78&gt;=100-$P$6,J78&lt;=100+$P$6),"Pass","Fail")</f>
        <v>Pass</v>
      </c>
    </row>
    <row r="79" spans="1:12" x14ac:dyDescent="0.25">
      <c r="A79" s="4" t="s">
        <v>76</v>
      </c>
      <c r="B79" s="1">
        <v>2016</v>
      </c>
      <c r="C79" s="6">
        <v>27.9</v>
      </c>
      <c r="D79" s="6">
        <v>42.3</v>
      </c>
      <c r="E79" s="6">
        <v>2.4</v>
      </c>
      <c r="F79" s="6">
        <v>11.5</v>
      </c>
      <c r="G79" s="6">
        <v>15.9</v>
      </c>
      <c r="I79" s="2">
        <f t="shared" si="2"/>
        <v>100</v>
      </c>
      <c r="J79" s="2">
        <f t="shared" si="3"/>
        <v>100</v>
      </c>
      <c r="L79" s="6" t="str">
        <f>IF(AND(J79&gt;=100-$P$6,J79&lt;=100+$P$6),"Pass","Fail")</f>
        <v>Pass</v>
      </c>
    </row>
    <row r="80" spans="1:12" x14ac:dyDescent="0.25">
      <c r="A80" s="4" t="s">
        <v>77</v>
      </c>
      <c r="B80" s="1">
        <v>2016</v>
      </c>
      <c r="C80" s="6">
        <v>18.2</v>
      </c>
      <c r="D80" s="6">
        <v>40.9</v>
      </c>
      <c r="E80" s="6">
        <v>4.5</v>
      </c>
      <c r="F80" s="6">
        <v>27.3</v>
      </c>
      <c r="G80" s="6">
        <v>9.1</v>
      </c>
      <c r="I80" s="2">
        <f t="shared" si="2"/>
        <v>99.999999999999986</v>
      </c>
      <c r="J80" s="2">
        <f t="shared" si="3"/>
        <v>99.999999999999986</v>
      </c>
      <c r="L80" s="6" t="str">
        <f>IF(AND(J80&gt;=100-$P$6,J80&lt;=100+$P$6),"Pass","Fail")</f>
        <v>Pass</v>
      </c>
    </row>
    <row r="81" spans="1:12" x14ac:dyDescent="0.25">
      <c r="A81" s="4" t="s">
        <v>78</v>
      </c>
      <c r="B81" s="1">
        <v>2013</v>
      </c>
      <c r="C81" s="6">
        <v>33.299999999999997</v>
      </c>
      <c r="D81" s="6">
        <v>66.7</v>
      </c>
      <c r="I81" s="2">
        <f t="shared" si="2"/>
        <v>100</v>
      </c>
      <c r="J81" s="2">
        <f t="shared" si="3"/>
        <v>100</v>
      </c>
      <c r="L81" s="6" t="str">
        <f>IF(AND(J81&gt;=100-$P$6,J81&lt;=100+$P$6),"Pass","Fail")</f>
        <v>Pass</v>
      </c>
    </row>
    <row r="82" spans="1:12" x14ac:dyDescent="0.25">
      <c r="A82" s="4" t="s">
        <v>79</v>
      </c>
      <c r="B82" s="1">
        <v>2016</v>
      </c>
      <c r="C82" s="6">
        <v>16.7</v>
      </c>
      <c r="D82" s="6">
        <v>45.8</v>
      </c>
      <c r="E82" s="6">
        <v>6.9</v>
      </c>
      <c r="F82" s="6">
        <v>30.6</v>
      </c>
      <c r="G82" s="6">
        <v>0</v>
      </c>
      <c r="I82" s="2">
        <f t="shared" si="2"/>
        <v>100</v>
      </c>
      <c r="J82" s="2">
        <f t="shared" si="3"/>
        <v>100</v>
      </c>
      <c r="L82" s="6" t="str">
        <f>IF(AND(J82&gt;=100-$P$6,J82&lt;=100+$P$6),"Pass","Fail")</f>
        <v>Pass</v>
      </c>
    </row>
    <row r="83" spans="1:12" x14ac:dyDescent="0.25">
      <c r="A83" s="4" t="s">
        <v>80</v>
      </c>
      <c r="B83" s="1">
        <v>2016</v>
      </c>
      <c r="C83" s="6">
        <v>18.399999999999999</v>
      </c>
      <c r="D83" s="6">
        <v>9.6</v>
      </c>
      <c r="E83" s="6">
        <v>1.1000000000000001</v>
      </c>
      <c r="F83" s="6">
        <v>28.5</v>
      </c>
      <c r="G83" s="6">
        <v>42.4</v>
      </c>
      <c r="I83" s="2">
        <f t="shared" si="2"/>
        <v>100</v>
      </c>
      <c r="J83" s="2">
        <f t="shared" si="3"/>
        <v>100</v>
      </c>
      <c r="L83" s="6" t="str">
        <f>IF(AND(J83&gt;=100-$P$6,J83&lt;=100+$P$6),"Pass","Fail")</f>
        <v>Pass</v>
      </c>
    </row>
    <row r="84" spans="1:12" x14ac:dyDescent="0.25">
      <c r="A84" s="4" t="s">
        <v>81</v>
      </c>
      <c r="B84" s="1">
        <v>2016</v>
      </c>
      <c r="C84" s="6">
        <v>50</v>
      </c>
      <c r="D84" s="6">
        <v>0</v>
      </c>
      <c r="E84" s="6">
        <v>0</v>
      </c>
      <c r="F84" s="6">
        <v>50</v>
      </c>
      <c r="G84" s="6">
        <v>0</v>
      </c>
      <c r="I84" s="2">
        <f t="shared" si="2"/>
        <v>100</v>
      </c>
      <c r="J84" s="2">
        <f t="shared" si="3"/>
        <v>100</v>
      </c>
      <c r="L84" s="6" t="str">
        <f>IF(AND(J84&gt;=100-$P$6,J84&lt;=100+$P$6),"Pass","Fail")</f>
        <v>Pass</v>
      </c>
    </row>
    <row r="85" spans="1:12" x14ac:dyDescent="0.25">
      <c r="A85" s="4" t="s">
        <v>82</v>
      </c>
      <c r="B85" s="1">
        <v>2016</v>
      </c>
      <c r="C85" s="6">
        <v>39.299999999999997</v>
      </c>
      <c r="D85" s="6">
        <v>18.600000000000001</v>
      </c>
      <c r="E85" s="6">
        <v>1.2</v>
      </c>
      <c r="F85" s="6">
        <v>28.7</v>
      </c>
      <c r="G85" s="6">
        <v>12.2</v>
      </c>
      <c r="I85" s="2">
        <f t="shared" si="2"/>
        <v>100</v>
      </c>
      <c r="J85" s="2">
        <f t="shared" si="3"/>
        <v>100</v>
      </c>
      <c r="L85" s="6" t="str">
        <f>IF(AND(J85&gt;=100-$P$6,J85&lt;=100+$P$6),"Pass","Fail")</f>
        <v>Pass</v>
      </c>
    </row>
    <row r="86" spans="1:12" x14ac:dyDescent="0.25">
      <c r="A86" s="4" t="s">
        <v>83</v>
      </c>
      <c r="B86" s="1">
        <v>2016</v>
      </c>
      <c r="C86" s="6">
        <v>64.599999999999994</v>
      </c>
      <c r="D86" s="6">
        <v>15.4</v>
      </c>
      <c r="E86" s="6">
        <v>1.5</v>
      </c>
      <c r="F86" s="6">
        <v>13.8</v>
      </c>
      <c r="G86" s="6">
        <v>4.5999999999999996</v>
      </c>
      <c r="I86" s="2">
        <f t="shared" si="2"/>
        <v>99.899999999999991</v>
      </c>
      <c r="J86" s="2">
        <f t="shared" si="3"/>
        <v>99.899999999999991</v>
      </c>
      <c r="L86" s="6" t="str">
        <f>IF(AND(J86&gt;=100-$P$6,J86&lt;=100+$P$6),"Pass","Fail")</f>
        <v>Pass</v>
      </c>
    </row>
    <row r="87" spans="1:12" x14ac:dyDescent="0.25">
      <c r="A87" s="4" t="s">
        <v>84</v>
      </c>
      <c r="B87" s="1">
        <v>2016</v>
      </c>
      <c r="C87" s="6">
        <v>31.2</v>
      </c>
      <c r="D87" s="6">
        <v>28.7</v>
      </c>
      <c r="E87" s="6">
        <v>5.9</v>
      </c>
      <c r="F87" s="6">
        <v>26.3</v>
      </c>
      <c r="G87" s="6">
        <v>7.9</v>
      </c>
      <c r="I87" s="2">
        <f t="shared" si="2"/>
        <v>100</v>
      </c>
      <c r="J87" s="2">
        <f t="shared" si="3"/>
        <v>100</v>
      </c>
      <c r="L87" s="6" t="str">
        <f>IF(AND(J87&gt;=100-$P$6,J87&lt;=100+$P$6),"Pass","Fail")</f>
        <v>Pass</v>
      </c>
    </row>
    <row r="88" spans="1:12" x14ac:dyDescent="0.25">
      <c r="A88" s="4" t="s">
        <v>85</v>
      </c>
      <c r="B88" s="1">
        <v>2016</v>
      </c>
      <c r="C88" s="6">
        <v>10.8</v>
      </c>
      <c r="D88" s="6">
        <v>64.8</v>
      </c>
      <c r="E88" s="6">
        <v>3.1</v>
      </c>
      <c r="F88" s="6">
        <v>14.2</v>
      </c>
      <c r="G88" s="6">
        <v>7.1</v>
      </c>
      <c r="I88" s="2">
        <f t="shared" si="2"/>
        <v>99.999999999999986</v>
      </c>
      <c r="J88" s="2">
        <f t="shared" si="3"/>
        <v>99.999999999999986</v>
      </c>
      <c r="L88" s="6" t="str">
        <f>IF(AND(J88&gt;=100-$P$6,J88&lt;=100+$P$6),"Pass","Fail")</f>
        <v>Pass</v>
      </c>
    </row>
    <row r="89" spans="1:12" x14ac:dyDescent="0.25">
      <c r="A89" s="4" t="s">
        <v>86</v>
      </c>
      <c r="B89" s="1">
        <v>2016</v>
      </c>
      <c r="C89" s="6">
        <v>38</v>
      </c>
      <c r="D89" s="6">
        <v>21.4</v>
      </c>
      <c r="E89" s="6">
        <v>29.8</v>
      </c>
      <c r="F89" s="6">
        <v>9.1999999999999993</v>
      </c>
      <c r="G89" s="6">
        <v>1.6</v>
      </c>
      <c r="I89" s="2">
        <f t="shared" si="2"/>
        <v>100</v>
      </c>
      <c r="J89" s="2">
        <f t="shared" si="3"/>
        <v>100</v>
      </c>
      <c r="L89" s="6" t="str">
        <f>IF(AND(J89&gt;=100-$P$6,J89&lt;=100+$P$6),"Pass","Fail")</f>
        <v>Pass</v>
      </c>
    </row>
    <row r="90" spans="1:12" x14ac:dyDescent="0.25">
      <c r="A90" s="4" t="s">
        <v>87</v>
      </c>
      <c r="B90" s="1">
        <v>2016</v>
      </c>
      <c r="C90" s="6">
        <v>68.5</v>
      </c>
      <c r="D90" s="6">
        <v>15.9</v>
      </c>
      <c r="E90" s="6">
        <v>1.5</v>
      </c>
      <c r="F90" s="6">
        <v>7.6</v>
      </c>
      <c r="G90" s="6">
        <v>6.4</v>
      </c>
      <c r="I90" s="2">
        <f t="shared" si="2"/>
        <v>99.9</v>
      </c>
      <c r="J90" s="2">
        <f t="shared" si="3"/>
        <v>99.9</v>
      </c>
      <c r="L90" s="6" t="str">
        <f>IF(AND(J90&gt;=100-$P$6,J90&lt;=100+$P$6),"Pass","Fail")</f>
        <v>Pass</v>
      </c>
    </row>
    <row r="91" spans="1:12" x14ac:dyDescent="0.25">
      <c r="A91" s="4" t="s">
        <v>88</v>
      </c>
      <c r="B91" s="1">
        <v>2013</v>
      </c>
      <c r="C91" s="6">
        <v>23.2</v>
      </c>
      <c r="D91" s="6">
        <v>26</v>
      </c>
      <c r="E91" s="6">
        <v>5.5</v>
      </c>
      <c r="F91" s="6">
        <v>32.799999999999997</v>
      </c>
      <c r="G91" s="6">
        <v>12.5</v>
      </c>
      <c r="I91" s="2">
        <f t="shared" si="2"/>
        <v>100</v>
      </c>
      <c r="J91" s="2">
        <f t="shared" si="3"/>
        <v>100</v>
      </c>
      <c r="L91" s="6" t="str">
        <f>IF(AND(J91&gt;=100-$P$6,J91&lt;=100+$P$6),"Pass","Fail")</f>
        <v>Pass</v>
      </c>
    </row>
    <row r="92" spans="1:12" x14ac:dyDescent="0.25">
      <c r="A92" s="4" t="s">
        <v>89</v>
      </c>
      <c r="B92" s="1">
        <v>2016</v>
      </c>
      <c r="C92" s="6">
        <v>49.6</v>
      </c>
      <c r="I92" s="2">
        <f t="shared" si="2"/>
        <v>49.6</v>
      </c>
      <c r="J92" s="2">
        <f t="shared" si="3"/>
        <v>49.6</v>
      </c>
      <c r="L92" s="6" t="str">
        <f>IF(AND(J92&gt;=100-$P$6,J92&lt;=100+$P$6),"Pass","Fail")</f>
        <v>Fail</v>
      </c>
    </row>
    <row r="93" spans="1:12" x14ac:dyDescent="0.25">
      <c r="A93" s="4" t="s">
        <v>90</v>
      </c>
      <c r="B93" s="1">
        <v>2016</v>
      </c>
      <c r="C93" s="6">
        <v>64.7</v>
      </c>
      <c r="D93" s="6">
        <v>17</v>
      </c>
      <c r="E93" s="6">
        <v>8.9</v>
      </c>
      <c r="F93" s="6">
        <v>11.9</v>
      </c>
      <c r="G93" s="6">
        <v>12.6</v>
      </c>
      <c r="I93" s="2">
        <f t="shared" si="2"/>
        <v>115.10000000000001</v>
      </c>
      <c r="J93" s="2">
        <f t="shared" si="3"/>
        <v>115.10000000000001</v>
      </c>
      <c r="L93" s="6" t="str">
        <f>IF(AND(J93&gt;=100-$P$6,J93&lt;=100+$P$6),"Pass","Fail")</f>
        <v>Fail</v>
      </c>
    </row>
    <row r="94" spans="1:12" x14ac:dyDescent="0.25">
      <c r="A94" s="4" t="s">
        <v>91</v>
      </c>
      <c r="B94" s="1">
        <v>2016</v>
      </c>
      <c r="C94" s="6">
        <v>26.7</v>
      </c>
      <c r="D94" s="6">
        <v>2.5</v>
      </c>
      <c r="E94" s="6">
        <v>1.9</v>
      </c>
      <c r="F94" s="6">
        <v>32.700000000000003</v>
      </c>
      <c r="G94" s="6">
        <v>10.7</v>
      </c>
      <c r="I94" s="2">
        <f t="shared" si="2"/>
        <v>74.5</v>
      </c>
      <c r="J94" s="2">
        <f t="shared" si="3"/>
        <v>74.5</v>
      </c>
      <c r="L94" s="6" t="str">
        <f>IF(AND(J94&gt;=100-$P$6,J94&lt;=100+$P$6),"Pass","Fail")</f>
        <v>Fail</v>
      </c>
    </row>
    <row r="95" spans="1:12" x14ac:dyDescent="0.25">
      <c r="A95" s="4" t="s">
        <v>92</v>
      </c>
      <c r="B95" s="1">
        <v>2016</v>
      </c>
      <c r="D95" s="6">
        <v>3.9</v>
      </c>
      <c r="E95" s="6">
        <v>0.7</v>
      </c>
      <c r="F95" s="6">
        <v>22.5</v>
      </c>
      <c r="G95" s="6">
        <v>8.1</v>
      </c>
      <c r="I95" s="2">
        <f t="shared" si="2"/>
        <v>35.200000000000003</v>
      </c>
      <c r="J95" s="2">
        <f t="shared" si="3"/>
        <v>35.200000000000003</v>
      </c>
      <c r="L95" s="6" t="str">
        <f>IF(AND(J95&gt;=100-$P$6,J95&lt;=100+$P$6),"Pass","Fail")</f>
        <v>Fail</v>
      </c>
    </row>
    <row r="96" spans="1:12" x14ac:dyDescent="0.25">
      <c r="A96" s="4" t="s">
        <v>93</v>
      </c>
      <c r="B96" s="1">
        <v>2016</v>
      </c>
      <c r="C96" s="6">
        <v>32.299999999999997</v>
      </c>
      <c r="I96" s="2">
        <f t="shared" si="2"/>
        <v>32.299999999999997</v>
      </c>
      <c r="J96" s="2">
        <f t="shared" si="3"/>
        <v>32.299999999999997</v>
      </c>
      <c r="L96" s="6" t="str">
        <f>IF(AND(J96&gt;=100-$P$6,J96&lt;=100+$P$6),"Pass","Fail")</f>
        <v>Fail</v>
      </c>
    </row>
    <row r="97" spans="1:12" x14ac:dyDescent="0.25">
      <c r="A97" s="4" t="s">
        <v>94</v>
      </c>
      <c r="B97" s="1">
        <v>2013</v>
      </c>
      <c r="F97" s="6">
        <v>100</v>
      </c>
      <c r="I97" s="2">
        <f t="shared" si="2"/>
        <v>100</v>
      </c>
      <c r="J97" s="2">
        <f t="shared" si="3"/>
        <v>100</v>
      </c>
      <c r="L97" s="6" t="str">
        <f>IF(AND(J97&gt;=100-$P$6,J97&lt;=100+$P$6),"Pass","Fail")</f>
        <v>Pass</v>
      </c>
    </row>
    <row r="98" spans="1:12" x14ac:dyDescent="0.25">
      <c r="A98" s="4" t="s">
        <v>95</v>
      </c>
      <c r="B98" s="1">
        <v>2016</v>
      </c>
      <c r="C98" s="6">
        <v>52.5</v>
      </c>
      <c r="D98" s="6">
        <v>4.4000000000000004</v>
      </c>
      <c r="E98" s="6">
        <v>5.7</v>
      </c>
      <c r="F98" s="6">
        <v>40</v>
      </c>
      <c r="G98" s="6">
        <v>17.5</v>
      </c>
      <c r="I98" s="2">
        <f t="shared" si="2"/>
        <v>120.1</v>
      </c>
      <c r="J98" s="2">
        <f t="shared" si="3"/>
        <v>120.1</v>
      </c>
      <c r="L98" s="6" t="str">
        <f>IF(AND(J98&gt;=100-$P$6,J98&lt;=100+$P$6),"Pass","Fail")</f>
        <v>Fail</v>
      </c>
    </row>
    <row r="99" spans="1:12" x14ac:dyDescent="0.25">
      <c r="A99" s="4" t="s">
        <v>96</v>
      </c>
      <c r="B99" s="1">
        <v>2016</v>
      </c>
      <c r="C99" s="6">
        <v>16.5</v>
      </c>
      <c r="F99" s="6">
        <v>47.5</v>
      </c>
      <c r="G99" s="6">
        <v>0</v>
      </c>
      <c r="I99" s="2">
        <f t="shared" si="2"/>
        <v>64</v>
      </c>
      <c r="J99" s="2">
        <f t="shared" si="3"/>
        <v>64</v>
      </c>
      <c r="L99" s="6" t="str">
        <f>IF(AND(J99&gt;=100-$P$6,J99&lt;=100+$P$6),"Pass","Fail")</f>
        <v>Fail</v>
      </c>
    </row>
    <row r="100" spans="1:12" x14ac:dyDescent="0.25">
      <c r="A100" s="4" t="s">
        <v>97</v>
      </c>
      <c r="B100" s="1">
        <v>2016</v>
      </c>
      <c r="C100" s="6">
        <v>2.5</v>
      </c>
      <c r="D100" s="6">
        <v>52.2</v>
      </c>
      <c r="E100" s="6">
        <v>0.2</v>
      </c>
      <c r="F100" s="6">
        <v>22.5</v>
      </c>
      <c r="G100" s="6">
        <v>8.6999999999999993</v>
      </c>
      <c r="I100" s="2">
        <f t="shared" si="2"/>
        <v>86.100000000000009</v>
      </c>
      <c r="J100" s="2">
        <f t="shared" si="3"/>
        <v>86.100000000000009</v>
      </c>
      <c r="L100" s="6" t="str">
        <f>IF(AND(J100&gt;=100-$P$6,J100&lt;=100+$P$6),"Pass","Fail")</f>
        <v>Fail</v>
      </c>
    </row>
    <row r="101" spans="1:12" x14ac:dyDescent="0.25">
      <c r="A101" s="4" t="s">
        <v>98</v>
      </c>
      <c r="B101" s="1">
        <v>2016</v>
      </c>
      <c r="C101" s="6">
        <v>0.3</v>
      </c>
      <c r="D101" s="6">
        <v>0.6</v>
      </c>
      <c r="E101" s="6">
        <v>0.2</v>
      </c>
      <c r="F101" s="6">
        <v>8.1</v>
      </c>
      <c r="G101" s="6">
        <v>88.6</v>
      </c>
      <c r="I101" s="2">
        <f t="shared" si="2"/>
        <v>97.8</v>
      </c>
      <c r="J101" s="2">
        <f t="shared" si="3"/>
        <v>97.8</v>
      </c>
      <c r="L101" s="6" t="str">
        <f>IF(AND(J101&gt;=100-$P$6,J101&lt;=100+$P$6),"Pass","Fail")</f>
        <v>Fail</v>
      </c>
    </row>
    <row r="102" spans="1:12" x14ac:dyDescent="0.25">
      <c r="A102" s="4" t="s">
        <v>99</v>
      </c>
      <c r="B102" s="1">
        <v>2016</v>
      </c>
      <c r="C102" s="6">
        <v>46.8</v>
      </c>
      <c r="D102" s="6">
        <v>4.7</v>
      </c>
      <c r="E102" s="6">
        <v>0.1</v>
      </c>
      <c r="F102" s="6">
        <v>1</v>
      </c>
      <c r="G102" s="6">
        <v>93.9</v>
      </c>
      <c r="I102" s="2">
        <f t="shared" si="2"/>
        <v>146.5</v>
      </c>
      <c r="J102" s="2">
        <f t="shared" si="3"/>
        <v>146.5</v>
      </c>
      <c r="L102" s="6" t="str">
        <f>IF(AND(J102&gt;=100-$P$6,J102&lt;=100+$P$6),"Pass","Fail")</f>
        <v>Fail</v>
      </c>
    </row>
    <row r="103" spans="1:12" x14ac:dyDescent="0.25">
      <c r="A103" s="4" t="s">
        <v>100</v>
      </c>
      <c r="B103" s="1">
        <v>2016</v>
      </c>
      <c r="C103" s="6">
        <v>47.6</v>
      </c>
      <c r="D103" s="6">
        <v>11.2</v>
      </c>
      <c r="E103" s="6">
        <v>9</v>
      </c>
      <c r="F103" s="6">
        <v>28.7</v>
      </c>
      <c r="G103" s="6">
        <v>4.3</v>
      </c>
      <c r="I103" s="2">
        <f t="shared" si="2"/>
        <v>100.8</v>
      </c>
      <c r="J103" s="2">
        <f t="shared" si="3"/>
        <v>100.8</v>
      </c>
      <c r="L103" s="6" t="str">
        <f>IF(AND(J103&gt;=100-$P$6,J103&lt;=100+$P$6),"Pass","Fail")</f>
        <v>Fail</v>
      </c>
    </row>
    <row r="104" spans="1:12" x14ac:dyDescent="0.25">
      <c r="A104" s="4" t="s">
        <v>101</v>
      </c>
      <c r="B104" s="1">
        <v>2016</v>
      </c>
      <c r="C104" s="6">
        <v>48.3</v>
      </c>
      <c r="D104" s="6">
        <v>18.3</v>
      </c>
      <c r="E104" s="6">
        <v>5.9</v>
      </c>
      <c r="F104" s="6">
        <v>21.8</v>
      </c>
      <c r="G104" s="6">
        <v>6.4</v>
      </c>
      <c r="I104" s="2">
        <f t="shared" si="2"/>
        <v>100.7</v>
      </c>
      <c r="J104" s="2">
        <f t="shared" si="3"/>
        <v>100.7</v>
      </c>
      <c r="L104" s="6" t="str">
        <f>IF(AND(J104&gt;=100-$P$6,J104&lt;=100+$P$6),"Pass","Fail")</f>
        <v>Fail</v>
      </c>
    </row>
    <row r="105" spans="1:12" x14ac:dyDescent="0.25">
      <c r="A105" s="4" t="s">
        <v>102</v>
      </c>
      <c r="B105" s="1">
        <v>2016</v>
      </c>
      <c r="D105" s="6">
        <v>2.2000000000000002</v>
      </c>
      <c r="E105" s="6">
        <v>2.8</v>
      </c>
      <c r="F105" s="6">
        <v>32</v>
      </c>
      <c r="G105" s="6">
        <v>14.6</v>
      </c>
      <c r="I105" s="2">
        <f t="shared" si="2"/>
        <v>51.6</v>
      </c>
      <c r="J105" s="2">
        <f t="shared" si="3"/>
        <v>51.6</v>
      </c>
      <c r="L105" s="6" t="str">
        <f>IF(AND(J105&gt;=100-$P$6,J105&lt;=100+$P$6),"Pass","Fail")</f>
        <v>Fail</v>
      </c>
    </row>
    <row r="106" spans="1:12" x14ac:dyDescent="0.25">
      <c r="A106" s="4" t="s">
        <v>103</v>
      </c>
      <c r="B106" s="1">
        <v>2016</v>
      </c>
      <c r="C106" s="6">
        <v>17.600000000000001</v>
      </c>
      <c r="D106" s="6">
        <v>20.5</v>
      </c>
      <c r="E106" s="6">
        <v>5.9</v>
      </c>
      <c r="F106" s="6">
        <v>39.9</v>
      </c>
      <c r="G106" s="6">
        <v>33.700000000000003</v>
      </c>
      <c r="I106" s="2">
        <f t="shared" si="2"/>
        <v>117.60000000000001</v>
      </c>
      <c r="J106" s="2">
        <f t="shared" si="3"/>
        <v>117.60000000000001</v>
      </c>
      <c r="L106" s="6" t="str">
        <f>IF(AND(J106&gt;=100-$P$6,J106&lt;=100+$P$6),"Pass","Fail")</f>
        <v>Fail</v>
      </c>
    </row>
    <row r="107" spans="1:12" x14ac:dyDescent="0.25">
      <c r="A107" s="4" t="s">
        <v>104</v>
      </c>
      <c r="B107" s="1">
        <v>2016</v>
      </c>
      <c r="C107" s="6">
        <v>46.1</v>
      </c>
      <c r="D107" s="6">
        <v>4.3</v>
      </c>
      <c r="E107" s="6">
        <v>1.4</v>
      </c>
      <c r="F107" s="6">
        <v>18.5</v>
      </c>
      <c r="G107" s="6">
        <v>58.1</v>
      </c>
      <c r="I107" s="2">
        <f t="shared" si="2"/>
        <v>128.4</v>
      </c>
      <c r="J107" s="2">
        <f t="shared" si="3"/>
        <v>128.4</v>
      </c>
      <c r="L107" s="6" t="str">
        <f>IF(AND(J107&gt;=100-$P$6,J107&lt;=100+$P$6),"Pass","Fail")</f>
        <v>Fail</v>
      </c>
    </row>
    <row r="108" spans="1:12" x14ac:dyDescent="0.25">
      <c r="A108" s="4" t="s">
        <v>105</v>
      </c>
      <c r="B108" s="1">
        <v>2016</v>
      </c>
      <c r="D108" s="6">
        <v>9.5</v>
      </c>
      <c r="E108" s="6">
        <v>6.1</v>
      </c>
      <c r="F108" s="6">
        <v>33.1</v>
      </c>
      <c r="G108" s="6">
        <v>4.7</v>
      </c>
      <c r="I108" s="2">
        <f t="shared" si="2"/>
        <v>53.400000000000006</v>
      </c>
      <c r="J108" s="2">
        <f t="shared" si="3"/>
        <v>53.400000000000006</v>
      </c>
      <c r="L108" s="6" t="str">
        <f>IF(AND(J108&gt;=100-$P$6,J108&lt;=100+$P$6),"Pass","Fail")</f>
        <v>Fail</v>
      </c>
    </row>
    <row r="109" spans="1:12" x14ac:dyDescent="0.25">
      <c r="A109" s="4" t="s">
        <v>106</v>
      </c>
      <c r="B109" s="1">
        <v>2016</v>
      </c>
      <c r="C109" s="6">
        <v>57.6</v>
      </c>
      <c r="D109" s="6">
        <v>4.4000000000000004</v>
      </c>
      <c r="E109" s="6">
        <v>9</v>
      </c>
      <c r="F109" s="6">
        <v>37.200000000000003</v>
      </c>
      <c r="G109" s="6">
        <v>3.3</v>
      </c>
      <c r="I109" s="2">
        <f t="shared" si="2"/>
        <v>111.5</v>
      </c>
      <c r="J109" s="2">
        <f t="shared" si="3"/>
        <v>111.5</v>
      </c>
      <c r="L109" s="6" t="str">
        <f>IF(AND(J109&gt;=100-$P$6,J109&lt;=100+$P$6),"Pass","Fail")</f>
        <v>Fail</v>
      </c>
    </row>
    <row r="110" spans="1:12" x14ac:dyDescent="0.25">
      <c r="A110" s="4" t="s">
        <v>107</v>
      </c>
      <c r="B110" s="1">
        <v>2016</v>
      </c>
      <c r="D110" s="6">
        <v>5.9</v>
      </c>
      <c r="E110" s="6">
        <v>2</v>
      </c>
      <c r="F110" s="6">
        <v>29.2</v>
      </c>
      <c r="G110" s="6">
        <v>5.3</v>
      </c>
      <c r="I110" s="2">
        <f t="shared" si="2"/>
        <v>42.4</v>
      </c>
      <c r="J110" s="2">
        <f t="shared" si="3"/>
        <v>42.4</v>
      </c>
      <c r="L110" s="6" t="str">
        <f>IF(AND(J110&gt;=100-$P$6,J110&lt;=100+$P$6),"Pass","Fail")</f>
        <v>Fail</v>
      </c>
    </row>
    <row r="111" spans="1:12" x14ac:dyDescent="0.25">
      <c r="A111" s="4" t="s">
        <v>108</v>
      </c>
      <c r="B111" s="1">
        <v>2016</v>
      </c>
      <c r="C111" s="6">
        <v>46.7</v>
      </c>
      <c r="I111" s="2">
        <f t="shared" si="2"/>
        <v>46.7</v>
      </c>
      <c r="J111" s="2">
        <f t="shared" si="3"/>
        <v>46.7</v>
      </c>
      <c r="L111" s="6" t="str">
        <f>IF(AND(J111&gt;=100-$P$6,J111&lt;=100+$P$6),"Pass","Fail")</f>
        <v>Fail</v>
      </c>
    </row>
    <row r="112" spans="1:12" x14ac:dyDescent="0.25">
      <c r="A112" s="4" t="s">
        <v>109</v>
      </c>
      <c r="B112" s="1">
        <v>2016</v>
      </c>
      <c r="C112" s="6">
        <v>41.2</v>
      </c>
      <c r="D112" s="6">
        <v>20</v>
      </c>
      <c r="E112" s="6">
        <v>13.3</v>
      </c>
      <c r="F112" s="6">
        <v>13.3</v>
      </c>
      <c r="G112" s="6">
        <v>6.7</v>
      </c>
      <c r="I112" s="2">
        <f t="shared" si="2"/>
        <v>94.5</v>
      </c>
      <c r="J112" s="2">
        <f t="shared" si="3"/>
        <v>94.5</v>
      </c>
      <c r="L112" s="6" t="str">
        <f>IF(AND(J112&gt;=100-$P$6,J112&lt;=100+$P$6),"Pass","Fail")</f>
        <v>Fail</v>
      </c>
    </row>
    <row r="113" spans="1:12" x14ac:dyDescent="0.25">
      <c r="A113" s="4" t="s">
        <v>110</v>
      </c>
      <c r="B113" s="1">
        <v>2013</v>
      </c>
      <c r="F113" s="6">
        <v>47.1</v>
      </c>
      <c r="I113" s="2">
        <f t="shared" si="2"/>
        <v>47.1</v>
      </c>
      <c r="J113" s="2">
        <f t="shared" si="3"/>
        <v>47.1</v>
      </c>
      <c r="L113" s="6" t="str">
        <f>IF(AND(J113&gt;=100-$P$6,J113&lt;=100+$P$6),"Pass","Fail")</f>
        <v>Fail</v>
      </c>
    </row>
    <row r="114" spans="1:12" x14ac:dyDescent="0.25">
      <c r="A114" s="4" t="s">
        <v>111</v>
      </c>
      <c r="B114" s="1">
        <v>2016</v>
      </c>
      <c r="D114" s="6">
        <v>0</v>
      </c>
      <c r="E114" s="6">
        <v>5.9</v>
      </c>
      <c r="G114" s="6">
        <v>5.9</v>
      </c>
      <c r="I114" s="2">
        <f t="shared" si="2"/>
        <v>11.8</v>
      </c>
      <c r="J114" s="2">
        <f t="shared" si="3"/>
        <v>11.8</v>
      </c>
      <c r="L114" s="6" t="str">
        <f>IF(AND(J114&gt;=100-$P$6,J114&lt;=100+$P$6),"Pass","Fail")</f>
        <v>Fail</v>
      </c>
    </row>
    <row r="115" spans="1:12" x14ac:dyDescent="0.25">
      <c r="A115" s="4" t="s">
        <v>112</v>
      </c>
      <c r="B115" s="1">
        <v>2016</v>
      </c>
      <c r="C115" s="6">
        <v>46.3</v>
      </c>
      <c r="F115" s="6">
        <v>23.1</v>
      </c>
      <c r="I115" s="2">
        <f t="shared" si="2"/>
        <v>69.400000000000006</v>
      </c>
      <c r="J115" s="2">
        <f t="shared" si="3"/>
        <v>69.400000000000006</v>
      </c>
      <c r="L115" s="6" t="str">
        <f>IF(AND(J115&gt;=100-$P$6,J115&lt;=100+$P$6),"Pass","Fail")</f>
        <v>Fail</v>
      </c>
    </row>
    <row r="116" spans="1:12" x14ac:dyDescent="0.25">
      <c r="A116" s="4" t="s">
        <v>113</v>
      </c>
      <c r="B116" s="1">
        <v>2016</v>
      </c>
      <c r="C116" s="6">
        <v>46.7</v>
      </c>
      <c r="D116" s="6">
        <v>8.6999999999999993</v>
      </c>
      <c r="E116" s="6">
        <v>9.4</v>
      </c>
      <c r="F116" s="6">
        <v>20</v>
      </c>
      <c r="G116" s="6">
        <v>12.5</v>
      </c>
      <c r="I116" s="2">
        <f t="shared" si="2"/>
        <v>97.300000000000011</v>
      </c>
      <c r="J116" s="2">
        <f t="shared" si="3"/>
        <v>97.300000000000011</v>
      </c>
      <c r="L116" s="6" t="str">
        <f>IF(AND(J116&gt;=100-$P$6,J116&lt;=100+$P$6),"Pass","Fail")</f>
        <v>Fail</v>
      </c>
    </row>
    <row r="117" spans="1:12" x14ac:dyDescent="0.25">
      <c r="A117" s="4" t="s">
        <v>114</v>
      </c>
      <c r="B117" s="1">
        <v>2016</v>
      </c>
      <c r="C117" s="6">
        <v>7.8</v>
      </c>
      <c r="D117" s="6">
        <v>20</v>
      </c>
      <c r="E117" s="6">
        <v>6.7</v>
      </c>
      <c r="F117" s="6">
        <v>33.299999999999997</v>
      </c>
      <c r="G117" s="6">
        <v>6.7</v>
      </c>
      <c r="I117" s="2">
        <f t="shared" si="2"/>
        <v>74.5</v>
      </c>
      <c r="J117" s="2">
        <f t="shared" si="3"/>
        <v>74.5</v>
      </c>
      <c r="L117" s="6" t="str">
        <f>IF(AND(J117&gt;=100-$P$6,J117&lt;=100+$P$6),"Pass","Fail")</f>
        <v>Fail</v>
      </c>
    </row>
    <row r="118" spans="1:12" x14ac:dyDescent="0.25">
      <c r="A118" s="4" t="s">
        <v>115</v>
      </c>
      <c r="B118" s="1">
        <v>2016</v>
      </c>
      <c r="C118" s="6">
        <v>50.2</v>
      </c>
      <c r="D118" s="6">
        <v>44</v>
      </c>
      <c r="E118" s="6">
        <v>14.2</v>
      </c>
      <c r="F118" s="6">
        <v>29.1</v>
      </c>
      <c r="G118" s="6">
        <v>0.7</v>
      </c>
      <c r="I118" s="2">
        <f t="shared" si="2"/>
        <v>138.19999999999999</v>
      </c>
      <c r="J118" s="2">
        <f t="shared" si="3"/>
        <v>138.19999999999999</v>
      </c>
      <c r="L118" s="6" t="str">
        <f>IF(AND(J118&gt;=100-$P$6,J118&lt;=100+$P$6),"Pass","Fail")</f>
        <v>Fail</v>
      </c>
    </row>
    <row r="119" spans="1:12" x14ac:dyDescent="0.25">
      <c r="A119" s="4" t="s">
        <v>116</v>
      </c>
      <c r="B119" s="1">
        <v>2016</v>
      </c>
      <c r="C119" s="6">
        <v>46.9</v>
      </c>
      <c r="D119" s="6">
        <v>8.6999999999999993</v>
      </c>
      <c r="E119" s="6">
        <v>7.6</v>
      </c>
      <c r="F119" s="6">
        <v>16.899999999999999</v>
      </c>
      <c r="G119" s="6">
        <v>4.4000000000000004</v>
      </c>
      <c r="I119" s="2">
        <f t="shared" si="2"/>
        <v>84.5</v>
      </c>
      <c r="J119" s="2">
        <f t="shared" si="3"/>
        <v>84.5</v>
      </c>
      <c r="L119" s="6" t="str">
        <f>IF(AND(J119&gt;=100-$P$6,J119&lt;=100+$P$6),"Pass","Fail")</f>
        <v>Fail</v>
      </c>
    </row>
    <row r="120" spans="1:12" x14ac:dyDescent="0.25">
      <c r="A120" s="4" t="s">
        <v>117</v>
      </c>
      <c r="B120" s="1">
        <v>2016</v>
      </c>
      <c r="D120" s="6">
        <v>19.2</v>
      </c>
      <c r="E120" s="6">
        <v>10</v>
      </c>
      <c r="G120" s="6">
        <v>6.9</v>
      </c>
      <c r="I120" s="2">
        <f t="shared" si="2"/>
        <v>36.1</v>
      </c>
      <c r="J120" s="2">
        <f t="shared" si="3"/>
        <v>36.1</v>
      </c>
      <c r="L120" s="6" t="str">
        <f>IF(AND(J120&gt;=100-$P$6,J120&lt;=100+$P$6),"Pass","Fail")</f>
        <v>Fail</v>
      </c>
    </row>
    <row r="121" spans="1:12" x14ac:dyDescent="0.25">
      <c r="A121" s="4" t="s">
        <v>118</v>
      </c>
      <c r="B121" s="1">
        <v>2016</v>
      </c>
      <c r="C121" s="6">
        <v>44.9</v>
      </c>
      <c r="F121" s="6">
        <v>38.4</v>
      </c>
      <c r="I121" s="2">
        <f t="shared" si="2"/>
        <v>83.3</v>
      </c>
      <c r="J121" s="2">
        <f t="shared" si="3"/>
        <v>83.3</v>
      </c>
      <c r="L121" s="6" t="str">
        <f>IF(AND(J121&gt;=100-$P$6,J121&lt;=100+$P$6),"Pass","Fail")</f>
        <v>Fail</v>
      </c>
    </row>
    <row r="122" spans="1:12" x14ac:dyDescent="0.25">
      <c r="A122" s="4" t="s">
        <v>119</v>
      </c>
      <c r="B122" s="1">
        <v>2016</v>
      </c>
      <c r="D122" s="6">
        <v>0.3</v>
      </c>
      <c r="E122" s="6">
        <v>3.2</v>
      </c>
      <c r="G122" s="6">
        <v>13.1</v>
      </c>
      <c r="I122" s="2">
        <f t="shared" si="2"/>
        <v>16.600000000000001</v>
      </c>
      <c r="J122" s="2">
        <f t="shared" si="3"/>
        <v>16.600000000000001</v>
      </c>
      <c r="L122" s="6" t="str">
        <f>IF(AND(J122&gt;=100-$P$6,J122&lt;=100+$P$6),"Pass","Fail")</f>
        <v>Fail</v>
      </c>
    </row>
    <row r="123" spans="1:12" x14ac:dyDescent="0.25">
      <c r="A123" s="4" t="s">
        <v>120</v>
      </c>
      <c r="B123" s="1">
        <v>2016</v>
      </c>
      <c r="C123" s="6">
        <v>46.5</v>
      </c>
      <c r="F123" s="6">
        <v>21.5</v>
      </c>
      <c r="I123" s="2">
        <f t="shared" si="2"/>
        <v>68</v>
      </c>
      <c r="J123" s="2">
        <f t="shared" si="3"/>
        <v>68</v>
      </c>
      <c r="L123" s="6" t="str">
        <f>IF(AND(J123&gt;=100-$P$6,J123&lt;=100+$P$6),"Pass","Fail")</f>
        <v>Fail</v>
      </c>
    </row>
    <row r="124" spans="1:12" x14ac:dyDescent="0.25">
      <c r="A124" s="4" t="s">
        <v>121</v>
      </c>
      <c r="B124" s="1">
        <v>2016</v>
      </c>
      <c r="C124" s="6">
        <v>6.2</v>
      </c>
      <c r="D124" s="6">
        <v>21.9</v>
      </c>
      <c r="E124" s="6">
        <v>3.7</v>
      </c>
      <c r="F124" s="6">
        <v>29.2</v>
      </c>
      <c r="G124" s="6">
        <v>6.4</v>
      </c>
      <c r="I124" s="2">
        <f t="shared" si="2"/>
        <v>67.400000000000006</v>
      </c>
      <c r="J124" s="2">
        <f t="shared" si="3"/>
        <v>67.400000000000006</v>
      </c>
      <c r="L124" s="6" t="str">
        <f>IF(AND(J124&gt;=100-$P$6,J124&lt;=100+$P$6),"Pass","Fail")</f>
        <v>Fail</v>
      </c>
    </row>
    <row r="125" spans="1:12" x14ac:dyDescent="0.25">
      <c r="A125" s="4" t="s">
        <v>122</v>
      </c>
      <c r="B125" s="1">
        <v>2016</v>
      </c>
      <c r="D125" s="6">
        <v>50.8</v>
      </c>
      <c r="E125" s="6">
        <v>8.1</v>
      </c>
      <c r="F125" s="6">
        <v>28.6</v>
      </c>
      <c r="G125" s="6">
        <v>5.7</v>
      </c>
      <c r="I125" s="2">
        <f t="shared" si="2"/>
        <v>93.2</v>
      </c>
      <c r="J125" s="2">
        <f t="shared" si="3"/>
        <v>93.2</v>
      </c>
      <c r="L125" s="6" t="str">
        <f>IF(AND(J125&gt;=100-$P$6,J125&lt;=100+$P$6),"Pass","Fail")</f>
        <v>Fail</v>
      </c>
    </row>
    <row r="126" spans="1:12" x14ac:dyDescent="0.25">
      <c r="A126" s="4" t="s">
        <v>123</v>
      </c>
      <c r="B126" s="1">
        <v>2016</v>
      </c>
      <c r="C126" s="6">
        <v>33.799999999999997</v>
      </c>
      <c r="F126" s="6">
        <v>14.9</v>
      </c>
      <c r="G126" s="6">
        <v>71.400000000000006</v>
      </c>
      <c r="I126" s="2">
        <f t="shared" si="2"/>
        <v>120.1</v>
      </c>
      <c r="J126" s="2">
        <f t="shared" si="3"/>
        <v>120.1</v>
      </c>
      <c r="L126" s="6" t="str">
        <f>IF(AND(J126&gt;=100-$P$6,J126&lt;=100+$P$6),"Pass","Fail")</f>
        <v>Fail</v>
      </c>
    </row>
    <row r="127" spans="1:12" x14ac:dyDescent="0.25">
      <c r="A127" s="4" t="s">
        <v>124</v>
      </c>
      <c r="B127" s="1">
        <v>2016</v>
      </c>
      <c r="C127" s="6">
        <v>53.7</v>
      </c>
      <c r="D127" s="6">
        <v>45.9</v>
      </c>
      <c r="E127" s="6">
        <v>4.0999999999999996</v>
      </c>
      <c r="F127" s="6">
        <v>15.6</v>
      </c>
      <c r="G127" s="6">
        <v>1.4</v>
      </c>
      <c r="I127" s="2">
        <f t="shared" si="2"/>
        <v>120.69999999999999</v>
      </c>
      <c r="J127" s="2">
        <f t="shared" si="3"/>
        <v>120.69999999999999</v>
      </c>
      <c r="L127" s="6" t="str">
        <f>IF(AND(J127&gt;=100-$P$6,J127&lt;=100+$P$6),"Pass","Fail")</f>
        <v>Fail</v>
      </c>
    </row>
    <row r="128" spans="1:12" x14ac:dyDescent="0.25">
      <c r="A128" s="4" t="s">
        <v>125</v>
      </c>
      <c r="B128" s="1">
        <v>2016</v>
      </c>
      <c r="C128" s="6">
        <v>34.700000000000003</v>
      </c>
      <c r="D128" s="6">
        <v>16.3</v>
      </c>
      <c r="E128" s="6">
        <v>8.1</v>
      </c>
      <c r="G128" s="6">
        <v>6.3</v>
      </c>
      <c r="I128" s="2">
        <f>SUM(C128:G128)</f>
        <v>65.400000000000006</v>
      </c>
      <c r="J128" s="2">
        <f t="shared" si="3"/>
        <v>65.400000000000006</v>
      </c>
      <c r="L128" s="6" t="str">
        <f>IF(AND(J128&gt;=100-$P$6,J128&lt;=100+$P$6),"Pass","Fail")</f>
        <v>Fail</v>
      </c>
    </row>
    <row r="129" spans="1:12" x14ac:dyDescent="0.25">
      <c r="A129" s="4" t="s">
        <v>126</v>
      </c>
      <c r="B129" s="1">
        <v>2016</v>
      </c>
      <c r="C129" s="6">
        <v>18.8</v>
      </c>
      <c r="D129" s="6">
        <v>22.7</v>
      </c>
      <c r="E129" s="6">
        <v>15.3</v>
      </c>
      <c r="F129" s="6">
        <v>23.1</v>
      </c>
      <c r="G129" s="6">
        <v>4.2</v>
      </c>
      <c r="I129" s="2">
        <f t="shared" si="2"/>
        <v>84.100000000000009</v>
      </c>
      <c r="J129" s="2">
        <f t="shared" si="3"/>
        <v>84.100000000000009</v>
      </c>
      <c r="L129" s="6" t="str">
        <f>IF(AND(J129&gt;=100-$P$6,J129&lt;=100+$P$6),"Pass","Fail")</f>
        <v>Fail</v>
      </c>
    </row>
    <row r="130" spans="1:12" x14ac:dyDescent="0.25">
      <c r="A130" s="4" t="s">
        <v>127</v>
      </c>
      <c r="B130" s="1">
        <v>2016</v>
      </c>
      <c r="C130" s="6">
        <v>57.4</v>
      </c>
      <c r="D130" s="6">
        <v>6.4</v>
      </c>
      <c r="E130" s="6">
        <v>5.9</v>
      </c>
      <c r="F130" s="6">
        <v>64.7</v>
      </c>
      <c r="G130" s="6">
        <v>4.2</v>
      </c>
      <c r="I130" s="2">
        <f t="shared" si="2"/>
        <v>138.6</v>
      </c>
      <c r="J130" s="2">
        <f t="shared" si="3"/>
        <v>138.6</v>
      </c>
      <c r="L130" s="6" t="str">
        <f>IF(AND(J130&gt;=100-$P$6,J130&lt;=100+$P$6),"Pass","Fail")</f>
        <v>Fail</v>
      </c>
    </row>
    <row r="131" spans="1:12" x14ac:dyDescent="0.25">
      <c r="A131" s="4" t="s">
        <v>128</v>
      </c>
      <c r="B131" s="1">
        <v>2016</v>
      </c>
      <c r="C131" s="6">
        <v>12.3</v>
      </c>
      <c r="E131" s="6">
        <v>2.2999999999999998</v>
      </c>
      <c r="F131" s="6">
        <v>40.299999999999997</v>
      </c>
      <c r="G131" s="6">
        <v>0</v>
      </c>
      <c r="I131" s="2">
        <f t="shared" ref="I131:I149" si="4">SUM(C131:G131)</f>
        <v>54.9</v>
      </c>
      <c r="J131" s="2">
        <f t="shared" ref="J131:J149" si="5">I131</f>
        <v>54.9</v>
      </c>
      <c r="L131" s="6" t="str">
        <f>IF(AND(J131&gt;=100-$P$6,J131&lt;=100+$P$6),"Pass","Fail")</f>
        <v>Fail</v>
      </c>
    </row>
    <row r="132" spans="1:12" x14ac:dyDescent="0.25">
      <c r="A132" s="4" t="s">
        <v>129</v>
      </c>
      <c r="B132" s="1">
        <v>2016</v>
      </c>
      <c r="C132" s="6">
        <v>46.6</v>
      </c>
      <c r="D132" s="6">
        <v>74.400000000000006</v>
      </c>
      <c r="E132" s="6">
        <v>3.5</v>
      </c>
      <c r="F132" s="6">
        <v>7.6</v>
      </c>
      <c r="G132" s="6">
        <v>2.2999999999999998</v>
      </c>
      <c r="I132" s="2">
        <f t="shared" si="4"/>
        <v>134.4</v>
      </c>
      <c r="J132" s="2">
        <f t="shared" si="5"/>
        <v>134.4</v>
      </c>
      <c r="L132" s="6" t="str">
        <f>IF(AND(J132&gt;=100-$P$6,J132&lt;=100+$P$6),"Pass","Fail")</f>
        <v>Fail</v>
      </c>
    </row>
    <row r="133" spans="1:12" x14ac:dyDescent="0.25">
      <c r="A133" s="4" t="s">
        <v>130</v>
      </c>
      <c r="B133" s="1">
        <v>2016</v>
      </c>
      <c r="C133" s="6">
        <v>17.3</v>
      </c>
      <c r="I133" s="2">
        <f t="shared" si="4"/>
        <v>17.3</v>
      </c>
      <c r="J133" s="2">
        <f t="shared" si="5"/>
        <v>17.3</v>
      </c>
      <c r="L133" s="6" t="str">
        <f>IF(AND(J133&gt;=100-$P$6,J133&lt;=100+$P$6),"Pass","Fail")</f>
        <v>Fail</v>
      </c>
    </row>
    <row r="134" spans="1:12" x14ac:dyDescent="0.25">
      <c r="A134" s="4" t="s">
        <v>131</v>
      </c>
      <c r="B134" s="1">
        <v>2016</v>
      </c>
      <c r="C134" s="6">
        <v>66.7</v>
      </c>
      <c r="D134" s="6">
        <v>71.599999999999994</v>
      </c>
      <c r="G134" s="6">
        <v>11.1</v>
      </c>
      <c r="I134" s="2">
        <f t="shared" si="4"/>
        <v>149.4</v>
      </c>
      <c r="J134" s="2">
        <f t="shared" si="5"/>
        <v>149.4</v>
      </c>
      <c r="L134" s="6" t="str">
        <f>IF(AND(J134&gt;=100-$P$6,J134&lt;=100+$P$6),"Pass","Fail")</f>
        <v>Fail</v>
      </c>
    </row>
    <row r="135" spans="1:12" x14ac:dyDescent="0.25">
      <c r="A135" s="4" t="s">
        <v>132</v>
      </c>
      <c r="B135" s="1">
        <v>2016</v>
      </c>
      <c r="C135" s="6">
        <v>57.8</v>
      </c>
      <c r="D135" s="6">
        <v>0</v>
      </c>
      <c r="E135" s="6">
        <v>0</v>
      </c>
      <c r="F135" s="6">
        <v>27.8</v>
      </c>
      <c r="G135" s="6">
        <v>5.6</v>
      </c>
      <c r="I135" s="2">
        <f t="shared" si="4"/>
        <v>91.199999999999989</v>
      </c>
      <c r="J135" s="2">
        <f t="shared" si="5"/>
        <v>91.199999999999989</v>
      </c>
      <c r="L135" s="6" t="str">
        <f>IF(AND(J135&gt;=100-$P$6,J135&lt;=100+$P$6),"Pass","Fail")</f>
        <v>Fail</v>
      </c>
    </row>
    <row r="136" spans="1:12" x14ac:dyDescent="0.25">
      <c r="A136" s="4" t="s">
        <v>133</v>
      </c>
      <c r="B136" s="1">
        <v>2016</v>
      </c>
      <c r="C136" s="6">
        <v>49.3</v>
      </c>
      <c r="D136" s="6">
        <v>2.2000000000000002</v>
      </c>
      <c r="E136" s="6">
        <v>0.7</v>
      </c>
      <c r="F136" s="6">
        <v>31.1</v>
      </c>
      <c r="G136" s="6">
        <v>8.1</v>
      </c>
      <c r="I136" s="2">
        <f t="shared" si="4"/>
        <v>91.4</v>
      </c>
      <c r="J136" s="2">
        <f t="shared" si="5"/>
        <v>91.4</v>
      </c>
      <c r="L136" s="6" t="str">
        <f>IF(AND(J136&gt;=100-$P$6,J136&lt;=100+$P$6),"Pass","Fail")</f>
        <v>Fail</v>
      </c>
    </row>
    <row r="137" spans="1:12" x14ac:dyDescent="0.25">
      <c r="A137" s="4" t="s">
        <v>134</v>
      </c>
      <c r="B137" s="1">
        <v>2016</v>
      </c>
      <c r="C137" s="6">
        <v>21.7</v>
      </c>
      <c r="D137" s="6">
        <v>22.9</v>
      </c>
      <c r="E137" s="6">
        <v>2.5</v>
      </c>
      <c r="F137" s="6">
        <v>24.6</v>
      </c>
      <c r="G137" s="6">
        <v>0.7</v>
      </c>
      <c r="I137" s="2">
        <f t="shared" si="4"/>
        <v>72.399999999999991</v>
      </c>
      <c r="J137" s="2">
        <f t="shared" si="5"/>
        <v>72.399999999999991</v>
      </c>
      <c r="L137" s="6" t="str">
        <f>IF(AND(J137&gt;=100-$P$6,J137&lt;=100+$P$6),"Pass","Fail")</f>
        <v>Fail</v>
      </c>
    </row>
    <row r="138" spans="1:12" x14ac:dyDescent="0.25">
      <c r="A138" s="4" t="s">
        <v>135</v>
      </c>
      <c r="B138" s="1">
        <v>2016</v>
      </c>
      <c r="D138" s="6">
        <v>14.9</v>
      </c>
      <c r="E138" s="6">
        <v>1.9</v>
      </c>
      <c r="F138" s="6">
        <v>23.4</v>
      </c>
      <c r="G138" s="6">
        <v>38</v>
      </c>
      <c r="I138" s="2">
        <f t="shared" si="4"/>
        <v>78.2</v>
      </c>
      <c r="J138" s="2">
        <f t="shared" si="5"/>
        <v>78.2</v>
      </c>
      <c r="L138" s="6" t="str">
        <f>IF(AND(J138&gt;=100-$P$6,J138&lt;=100+$P$6),"Pass","Fail")</f>
        <v>Fail</v>
      </c>
    </row>
    <row r="139" spans="1:12" x14ac:dyDescent="0.25">
      <c r="A139" s="4" t="s">
        <v>136</v>
      </c>
      <c r="B139" s="1">
        <v>2016</v>
      </c>
      <c r="C139" s="6">
        <v>21.3</v>
      </c>
      <c r="I139" s="2">
        <f t="shared" si="4"/>
        <v>21.3</v>
      </c>
      <c r="J139" s="2">
        <f t="shared" si="5"/>
        <v>21.3</v>
      </c>
      <c r="L139" s="6" t="str">
        <f>IF(AND(J139&gt;=100-$P$6,J139&lt;=100+$P$6),"Pass","Fail")</f>
        <v>Fail</v>
      </c>
    </row>
    <row r="140" spans="1:12" x14ac:dyDescent="0.25">
      <c r="A140" s="4" t="s">
        <v>137</v>
      </c>
      <c r="B140" s="1">
        <v>2016</v>
      </c>
      <c r="C140" s="6">
        <v>34</v>
      </c>
      <c r="D140" s="6">
        <v>33.4</v>
      </c>
      <c r="E140" s="6">
        <v>5.8</v>
      </c>
      <c r="F140" s="6">
        <v>39.5</v>
      </c>
      <c r="G140" s="6">
        <v>0</v>
      </c>
      <c r="I140" s="2">
        <f t="shared" si="4"/>
        <v>112.7</v>
      </c>
      <c r="J140" s="2">
        <f t="shared" si="5"/>
        <v>112.7</v>
      </c>
      <c r="L140" s="6" t="str">
        <f>IF(AND(J140&gt;=100-$P$6,J140&lt;=100+$P$6),"Pass","Fail")</f>
        <v>Fail</v>
      </c>
    </row>
    <row r="141" spans="1:12" x14ac:dyDescent="0.25">
      <c r="A141" s="4" t="s">
        <v>138</v>
      </c>
      <c r="B141" s="1">
        <v>2016</v>
      </c>
      <c r="C141" s="6">
        <v>54.5</v>
      </c>
      <c r="D141" s="6">
        <v>8.6999999999999993</v>
      </c>
      <c r="E141" s="6">
        <v>7.1</v>
      </c>
      <c r="F141" s="6">
        <v>41.9</v>
      </c>
      <c r="G141" s="6">
        <v>8.4</v>
      </c>
      <c r="I141" s="2">
        <f t="shared" si="4"/>
        <v>120.6</v>
      </c>
      <c r="J141" s="2">
        <f t="shared" si="5"/>
        <v>120.6</v>
      </c>
      <c r="L141" s="6" t="str">
        <f>IF(AND(J141&gt;=100-$P$6,J141&lt;=100+$P$6),"Pass","Fail")</f>
        <v>Fail</v>
      </c>
    </row>
    <row r="142" spans="1:12" x14ac:dyDescent="0.25">
      <c r="A142" s="4" t="s">
        <v>139</v>
      </c>
      <c r="B142" s="1">
        <v>2016</v>
      </c>
      <c r="C142" s="6">
        <v>46.2</v>
      </c>
      <c r="D142" s="6">
        <v>5.5</v>
      </c>
      <c r="E142" s="6">
        <v>1.5</v>
      </c>
      <c r="F142" s="6">
        <v>24.3</v>
      </c>
      <c r="G142" s="6">
        <v>14.2</v>
      </c>
      <c r="I142" s="2">
        <f t="shared" si="4"/>
        <v>91.7</v>
      </c>
      <c r="J142" s="2">
        <f t="shared" si="5"/>
        <v>91.7</v>
      </c>
      <c r="L142" s="6" t="str">
        <f>IF(AND(J142&gt;=100-$P$6,J142&lt;=100+$P$6),"Pass","Fail")</f>
        <v>Fail</v>
      </c>
    </row>
    <row r="143" spans="1:12" x14ac:dyDescent="0.25">
      <c r="A143" s="4" t="s">
        <v>140</v>
      </c>
      <c r="B143" s="1">
        <v>2016</v>
      </c>
      <c r="C143" s="6">
        <v>38.5</v>
      </c>
      <c r="D143" s="6">
        <v>20.5</v>
      </c>
      <c r="E143" s="6">
        <v>5.5</v>
      </c>
      <c r="F143" s="6">
        <v>23.7</v>
      </c>
      <c r="G143" s="6">
        <v>4.0999999999999996</v>
      </c>
      <c r="I143" s="2">
        <f t="shared" si="4"/>
        <v>92.3</v>
      </c>
      <c r="J143" s="2">
        <f t="shared" si="5"/>
        <v>92.3</v>
      </c>
      <c r="L143" s="6" t="str">
        <f>IF(AND(J143&gt;=100-$P$6,J143&lt;=100+$P$6),"Pass","Fail")</f>
        <v>Fail</v>
      </c>
    </row>
    <row r="144" spans="1:12" x14ac:dyDescent="0.25">
      <c r="A144" s="4" t="s">
        <v>141</v>
      </c>
      <c r="B144" s="1">
        <v>2016</v>
      </c>
      <c r="C144" s="6">
        <v>63.9</v>
      </c>
      <c r="D144" s="6">
        <v>22.7</v>
      </c>
      <c r="E144" s="6">
        <v>8</v>
      </c>
      <c r="F144" s="6">
        <v>29.9</v>
      </c>
      <c r="G144" s="6">
        <v>0.8</v>
      </c>
      <c r="I144" s="2">
        <f t="shared" si="4"/>
        <v>125.3</v>
      </c>
      <c r="J144" s="2">
        <f t="shared" si="5"/>
        <v>125.3</v>
      </c>
      <c r="L144" s="6" t="str">
        <f>IF(AND(J144&gt;=100-$P$6,J144&lt;=100+$P$6),"Pass","Fail")</f>
        <v>Fail</v>
      </c>
    </row>
    <row r="145" spans="1:12" x14ac:dyDescent="0.25">
      <c r="A145" s="4" t="s">
        <v>142</v>
      </c>
      <c r="B145" s="1">
        <v>2016</v>
      </c>
      <c r="C145" s="6">
        <v>30.7</v>
      </c>
      <c r="D145" s="6">
        <v>14.2</v>
      </c>
      <c r="E145" s="6">
        <v>2.2999999999999998</v>
      </c>
      <c r="F145" s="6">
        <v>15.3</v>
      </c>
      <c r="G145" s="6">
        <v>4.2</v>
      </c>
      <c r="I145" s="2">
        <f t="shared" si="4"/>
        <v>66.7</v>
      </c>
      <c r="J145" s="2">
        <f t="shared" si="5"/>
        <v>66.7</v>
      </c>
      <c r="L145" s="6" t="str">
        <f>IF(AND(J145&gt;=100-$P$6,J145&lt;=100+$P$6),"Pass","Fail")</f>
        <v>Fail</v>
      </c>
    </row>
    <row r="146" spans="1:12" x14ac:dyDescent="0.25">
      <c r="A146" s="4" t="s">
        <v>143</v>
      </c>
      <c r="B146" s="1">
        <v>2016</v>
      </c>
      <c r="D146" s="6">
        <v>45.7</v>
      </c>
      <c r="E146" s="6">
        <v>7</v>
      </c>
      <c r="F146" s="6">
        <v>16.600000000000001</v>
      </c>
      <c r="G146" s="6">
        <v>0</v>
      </c>
      <c r="I146" s="2">
        <f t="shared" si="4"/>
        <v>69.300000000000011</v>
      </c>
      <c r="J146" s="2">
        <f t="shared" si="5"/>
        <v>69.300000000000011</v>
      </c>
      <c r="L146" s="6" t="str">
        <f>IF(AND(J146&gt;=100-$P$6,J146&lt;=100+$P$6),"Pass","Fail")</f>
        <v>Fail</v>
      </c>
    </row>
    <row r="147" spans="1:12" x14ac:dyDescent="0.25">
      <c r="A147" s="4" t="s">
        <v>144</v>
      </c>
      <c r="B147" s="1">
        <v>2016</v>
      </c>
      <c r="C147" s="6">
        <v>52.2</v>
      </c>
      <c r="I147" s="2">
        <f t="shared" si="4"/>
        <v>52.2</v>
      </c>
      <c r="J147" s="2">
        <f t="shared" si="5"/>
        <v>52.2</v>
      </c>
      <c r="L147" s="6" t="str">
        <f>IF(AND(J147&gt;=100-$P$6,J147&lt;=100+$P$6),"Pass","Fail")</f>
        <v>Fail</v>
      </c>
    </row>
    <row r="148" spans="1:12" x14ac:dyDescent="0.25">
      <c r="A148" s="4" t="s">
        <v>145</v>
      </c>
      <c r="B148" s="1">
        <v>2013</v>
      </c>
      <c r="C148" s="6">
        <v>48.4</v>
      </c>
      <c r="E148" s="6">
        <v>11.6</v>
      </c>
      <c r="F148" s="6">
        <v>36.4</v>
      </c>
      <c r="I148" s="2">
        <f t="shared" si="4"/>
        <v>96.4</v>
      </c>
      <c r="J148" s="2">
        <f t="shared" si="5"/>
        <v>96.4</v>
      </c>
      <c r="L148" s="6" t="str">
        <f>IF(AND(J148&gt;=100-$P$6,J148&lt;=100+$P$6),"Pass","Fail")</f>
        <v>Fail</v>
      </c>
    </row>
    <row r="149" spans="1:12" x14ac:dyDescent="0.25">
      <c r="A149" s="4" t="s">
        <v>146</v>
      </c>
      <c r="B149" s="1">
        <v>2016</v>
      </c>
      <c r="D149" s="6">
        <v>10.199999999999999</v>
      </c>
      <c r="E149" s="6">
        <v>12.2</v>
      </c>
      <c r="F149" s="6">
        <v>13.7</v>
      </c>
      <c r="G149" s="6">
        <v>37.200000000000003</v>
      </c>
      <c r="I149" s="2">
        <f t="shared" si="4"/>
        <v>73.3</v>
      </c>
      <c r="J149" s="2">
        <f t="shared" si="5"/>
        <v>73.3</v>
      </c>
      <c r="L149" s="6" t="str">
        <f>IF(AND(J149&gt;=100-$P$6,J149&lt;=100+$P$6),"Pass","Fail")</f>
        <v>Fail</v>
      </c>
    </row>
  </sheetData>
  <conditionalFormatting sqref="I2:I149">
    <cfRule type="cellIs" dxfId="7" priority="7" operator="lessThan">
      <formula>100</formula>
    </cfRule>
    <cfRule type="cellIs" dxfId="6" priority="8" operator="greaterThan">
      <formula>100</formula>
    </cfRule>
    <cfRule type="cellIs" dxfId="5" priority="9" operator="equal">
      <formula>100</formula>
    </cfRule>
  </conditionalFormatting>
  <conditionalFormatting sqref="L2:L149">
    <cfRule type="containsText" dxfId="4" priority="1" operator="containsText" text="Fail">
      <formula>NOT(ISERROR(SEARCH("Fail",L2)))</formula>
    </cfRule>
    <cfRule type="containsText" dxfId="3" priority="2" operator="containsText" text="Pass">
      <formula>NOT(ISERROR(SEARCH("Pass",L2)))</formula>
    </cfRule>
  </conditionalFormatting>
  <conditionalFormatting sqref="J2:J149">
    <cfRule type="cellIs" dxfId="2" priority="3" operator="lessThan">
      <formula>99.5</formula>
    </cfRule>
    <cfRule type="cellIs" dxfId="1" priority="4" operator="greaterThan">
      <formula>100.5</formula>
    </cfRule>
    <cfRule type="cellIs" dxfId="0" priority="5" operator="between">
      <formula>99.5</formula>
      <formula>100.5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deaths_by_vehicle_type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Brown</dc:creator>
  <cp:lastModifiedBy>JB</cp:lastModifiedBy>
  <dcterms:created xsi:type="dcterms:W3CDTF">2020-10-25T06:59:46Z</dcterms:created>
  <dcterms:modified xsi:type="dcterms:W3CDTF">2020-10-25T08:21:19Z</dcterms:modified>
</cp:coreProperties>
</file>