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b\Downloads\Data Analytics\Course Work\Project_01\data_summary\"/>
    </mc:Choice>
  </mc:AlternateContent>
  <xr:revisionPtr revIDLastSave="0" documentId="13_ncr:40009_{611ECD7F-D945-4B9C-81AE-2D4380D776CD}" xr6:coauthVersionLast="45" xr6:coauthVersionMax="45" xr10:uidLastSave="{00000000-0000-0000-0000-000000000000}"/>
  <bookViews>
    <workbookView xWindow="33420" yWindow="-4395" windowWidth="30330" windowHeight="19815"/>
  </bookViews>
  <sheets>
    <sheet name="deaths_by_vehicle_type_new" sheetId="1" r:id="rId1"/>
  </sheets>
  <calcPr calcId="0"/>
</workbook>
</file>

<file path=xl/calcChain.xml><?xml version="1.0" encoding="utf-8"?>
<calcChain xmlns="http://schemas.openxmlformats.org/spreadsheetml/2006/main">
  <c r="N7" i="1" l="1"/>
  <c r="N6" i="1"/>
  <c r="M7" i="1"/>
  <c r="M6" i="1"/>
  <c r="J2" i="1"/>
  <c r="G82" i="1"/>
  <c r="H82" i="1" s="1"/>
  <c r="J82" i="1" s="1"/>
  <c r="G3" i="1"/>
  <c r="H3" i="1" s="1"/>
  <c r="J3" i="1" s="1"/>
  <c r="G4" i="1"/>
  <c r="H4" i="1" s="1"/>
  <c r="J4" i="1" s="1"/>
  <c r="G5" i="1"/>
  <c r="H5" i="1" s="1"/>
  <c r="J5" i="1" s="1"/>
  <c r="G6" i="1"/>
  <c r="H6" i="1" s="1"/>
  <c r="J6" i="1" s="1"/>
  <c r="G7" i="1"/>
  <c r="H7" i="1" s="1"/>
  <c r="J7" i="1" s="1"/>
  <c r="G8" i="1"/>
  <c r="H8" i="1" s="1"/>
  <c r="J8" i="1" s="1"/>
  <c r="G9" i="1"/>
  <c r="H9" i="1" s="1"/>
  <c r="J9" i="1" s="1"/>
  <c r="G10" i="1"/>
  <c r="H10" i="1" s="1"/>
  <c r="J10" i="1" s="1"/>
  <c r="G11" i="1"/>
  <c r="H11" i="1" s="1"/>
  <c r="J11" i="1" s="1"/>
  <c r="G12" i="1"/>
  <c r="H12" i="1" s="1"/>
  <c r="J12" i="1" s="1"/>
  <c r="G13" i="1"/>
  <c r="H13" i="1" s="1"/>
  <c r="J13" i="1" s="1"/>
  <c r="G14" i="1"/>
  <c r="H14" i="1" s="1"/>
  <c r="J14" i="1" s="1"/>
  <c r="G15" i="1"/>
  <c r="H15" i="1" s="1"/>
  <c r="J15" i="1" s="1"/>
  <c r="G16" i="1"/>
  <c r="H16" i="1" s="1"/>
  <c r="J16" i="1" s="1"/>
  <c r="G17" i="1"/>
  <c r="H17" i="1" s="1"/>
  <c r="J17" i="1" s="1"/>
  <c r="G18" i="1"/>
  <c r="H18" i="1" s="1"/>
  <c r="J18" i="1" s="1"/>
  <c r="G19" i="1"/>
  <c r="H19" i="1" s="1"/>
  <c r="J19" i="1" s="1"/>
  <c r="G20" i="1"/>
  <c r="H20" i="1" s="1"/>
  <c r="J20" i="1" s="1"/>
  <c r="G21" i="1"/>
  <c r="H21" i="1" s="1"/>
  <c r="J21" i="1" s="1"/>
  <c r="G22" i="1"/>
  <c r="H22" i="1" s="1"/>
  <c r="J22" i="1" s="1"/>
  <c r="G23" i="1"/>
  <c r="H23" i="1" s="1"/>
  <c r="J23" i="1" s="1"/>
  <c r="G24" i="1"/>
  <c r="H24" i="1" s="1"/>
  <c r="J24" i="1" s="1"/>
  <c r="G25" i="1"/>
  <c r="H25" i="1" s="1"/>
  <c r="J25" i="1" s="1"/>
  <c r="G26" i="1"/>
  <c r="H26" i="1" s="1"/>
  <c r="J26" i="1" s="1"/>
  <c r="G27" i="1"/>
  <c r="H27" i="1" s="1"/>
  <c r="J27" i="1" s="1"/>
  <c r="G28" i="1"/>
  <c r="H28" i="1" s="1"/>
  <c r="J28" i="1" s="1"/>
  <c r="G29" i="1"/>
  <c r="H29" i="1" s="1"/>
  <c r="J29" i="1" s="1"/>
  <c r="G30" i="1"/>
  <c r="H30" i="1" s="1"/>
  <c r="J30" i="1" s="1"/>
  <c r="G31" i="1"/>
  <c r="H31" i="1" s="1"/>
  <c r="J31" i="1" s="1"/>
  <c r="G32" i="1"/>
  <c r="H32" i="1" s="1"/>
  <c r="J32" i="1" s="1"/>
  <c r="G33" i="1"/>
  <c r="H33" i="1" s="1"/>
  <c r="J33" i="1" s="1"/>
  <c r="G34" i="1"/>
  <c r="H34" i="1" s="1"/>
  <c r="J34" i="1" s="1"/>
  <c r="G35" i="1"/>
  <c r="H35" i="1" s="1"/>
  <c r="J35" i="1" s="1"/>
  <c r="G36" i="1"/>
  <c r="H36" i="1" s="1"/>
  <c r="J36" i="1" s="1"/>
  <c r="G37" i="1"/>
  <c r="H37" i="1" s="1"/>
  <c r="J37" i="1" s="1"/>
  <c r="G38" i="1"/>
  <c r="H38" i="1" s="1"/>
  <c r="J38" i="1" s="1"/>
  <c r="G39" i="1"/>
  <c r="H39" i="1" s="1"/>
  <c r="J39" i="1" s="1"/>
  <c r="G40" i="1"/>
  <c r="H40" i="1" s="1"/>
  <c r="J40" i="1" s="1"/>
  <c r="G41" i="1"/>
  <c r="H41" i="1" s="1"/>
  <c r="J41" i="1" s="1"/>
  <c r="G42" i="1"/>
  <c r="H42" i="1" s="1"/>
  <c r="J42" i="1" s="1"/>
  <c r="G43" i="1"/>
  <c r="H43" i="1" s="1"/>
  <c r="J43" i="1" s="1"/>
  <c r="G44" i="1"/>
  <c r="H44" i="1" s="1"/>
  <c r="J44" i="1" s="1"/>
  <c r="G45" i="1"/>
  <c r="H45" i="1" s="1"/>
  <c r="J45" i="1" s="1"/>
  <c r="G46" i="1"/>
  <c r="H46" i="1" s="1"/>
  <c r="J46" i="1" s="1"/>
  <c r="G47" i="1"/>
  <c r="H47" i="1" s="1"/>
  <c r="J47" i="1" s="1"/>
  <c r="G48" i="1"/>
  <c r="H48" i="1" s="1"/>
  <c r="J48" i="1" s="1"/>
  <c r="G49" i="1"/>
  <c r="H49" i="1" s="1"/>
  <c r="J49" i="1" s="1"/>
  <c r="G50" i="1"/>
  <c r="H50" i="1" s="1"/>
  <c r="J50" i="1" s="1"/>
  <c r="G51" i="1"/>
  <c r="H51" i="1" s="1"/>
  <c r="J51" i="1" s="1"/>
  <c r="G52" i="1"/>
  <c r="H52" i="1" s="1"/>
  <c r="J52" i="1" s="1"/>
  <c r="G53" i="1"/>
  <c r="H53" i="1" s="1"/>
  <c r="J53" i="1" s="1"/>
  <c r="G54" i="1"/>
  <c r="H54" i="1" s="1"/>
  <c r="J54" i="1" s="1"/>
  <c r="G55" i="1"/>
  <c r="H55" i="1" s="1"/>
  <c r="J55" i="1" s="1"/>
  <c r="G56" i="1"/>
  <c r="H56" i="1" s="1"/>
  <c r="J56" i="1" s="1"/>
  <c r="G57" i="1"/>
  <c r="H57" i="1" s="1"/>
  <c r="J57" i="1" s="1"/>
  <c r="G58" i="1"/>
  <c r="H58" i="1" s="1"/>
  <c r="J58" i="1" s="1"/>
  <c r="G59" i="1"/>
  <c r="H59" i="1" s="1"/>
  <c r="J59" i="1" s="1"/>
  <c r="G60" i="1"/>
  <c r="H60" i="1" s="1"/>
  <c r="J60" i="1" s="1"/>
  <c r="G61" i="1"/>
  <c r="H61" i="1" s="1"/>
  <c r="J61" i="1" s="1"/>
  <c r="G62" i="1"/>
  <c r="H62" i="1" s="1"/>
  <c r="J62" i="1" s="1"/>
  <c r="G63" i="1"/>
  <c r="H63" i="1" s="1"/>
  <c r="J63" i="1" s="1"/>
  <c r="G64" i="1"/>
  <c r="H64" i="1" s="1"/>
  <c r="J64" i="1" s="1"/>
  <c r="G65" i="1"/>
  <c r="H65" i="1" s="1"/>
  <c r="J65" i="1" s="1"/>
  <c r="G66" i="1"/>
  <c r="H66" i="1" s="1"/>
  <c r="J66" i="1" s="1"/>
  <c r="G67" i="1"/>
  <c r="H67" i="1" s="1"/>
  <c r="J67" i="1" s="1"/>
  <c r="G68" i="1"/>
  <c r="H68" i="1" s="1"/>
  <c r="J68" i="1" s="1"/>
  <c r="G69" i="1"/>
  <c r="H69" i="1" s="1"/>
  <c r="J69" i="1" s="1"/>
  <c r="G70" i="1"/>
  <c r="H70" i="1" s="1"/>
  <c r="J70" i="1" s="1"/>
  <c r="G71" i="1"/>
  <c r="H71" i="1" s="1"/>
  <c r="J71" i="1" s="1"/>
  <c r="G72" i="1"/>
  <c r="H72" i="1" s="1"/>
  <c r="J72" i="1" s="1"/>
  <c r="G73" i="1"/>
  <c r="H73" i="1" s="1"/>
  <c r="J73" i="1" s="1"/>
  <c r="G74" i="1"/>
  <c r="H74" i="1" s="1"/>
  <c r="J74" i="1" s="1"/>
  <c r="G75" i="1"/>
  <c r="H75" i="1" s="1"/>
  <c r="J75" i="1" s="1"/>
  <c r="G76" i="1"/>
  <c r="H76" i="1" s="1"/>
  <c r="J76" i="1" s="1"/>
  <c r="G77" i="1"/>
  <c r="H77" i="1" s="1"/>
  <c r="J77" i="1" s="1"/>
  <c r="G78" i="1"/>
  <c r="H78" i="1" s="1"/>
  <c r="J78" i="1" s="1"/>
  <c r="G79" i="1"/>
  <c r="H79" i="1" s="1"/>
  <c r="J79" i="1" s="1"/>
  <c r="G80" i="1"/>
  <c r="H80" i="1" s="1"/>
  <c r="J80" i="1" s="1"/>
  <c r="G81" i="1"/>
  <c r="H81" i="1" s="1"/>
  <c r="J81" i="1" s="1"/>
  <c r="G83" i="1"/>
  <c r="H83" i="1" s="1"/>
  <c r="J83" i="1" s="1"/>
  <c r="G84" i="1"/>
  <c r="H84" i="1" s="1"/>
  <c r="J84" i="1" s="1"/>
  <c r="G85" i="1"/>
  <c r="H85" i="1" s="1"/>
  <c r="J85" i="1" s="1"/>
  <c r="G86" i="1"/>
  <c r="H86" i="1" s="1"/>
  <c r="J86" i="1" s="1"/>
  <c r="G87" i="1"/>
  <c r="H87" i="1" s="1"/>
  <c r="J87" i="1" s="1"/>
  <c r="G88" i="1"/>
  <c r="H88" i="1" s="1"/>
  <c r="J88" i="1" s="1"/>
  <c r="G89" i="1"/>
  <c r="H89" i="1" s="1"/>
  <c r="J89" i="1" s="1"/>
  <c r="G90" i="1"/>
  <c r="H90" i="1" s="1"/>
  <c r="J90" i="1" s="1"/>
  <c r="G91" i="1"/>
  <c r="H91" i="1" s="1"/>
  <c r="J91" i="1" s="1"/>
  <c r="G92" i="1"/>
  <c r="H92" i="1" s="1"/>
  <c r="J92" i="1" s="1"/>
  <c r="G93" i="1"/>
  <c r="H93" i="1" s="1"/>
  <c r="J93" i="1" s="1"/>
  <c r="G94" i="1"/>
  <c r="H94" i="1" s="1"/>
  <c r="J94" i="1" s="1"/>
  <c r="G95" i="1"/>
  <c r="H95" i="1" s="1"/>
  <c r="J95" i="1" s="1"/>
  <c r="G96" i="1"/>
  <c r="H96" i="1" s="1"/>
  <c r="J96" i="1" s="1"/>
  <c r="G97" i="1"/>
  <c r="H97" i="1" s="1"/>
  <c r="J97" i="1" s="1"/>
  <c r="G98" i="1"/>
  <c r="H98" i="1" s="1"/>
  <c r="J98" i="1" s="1"/>
  <c r="G99" i="1"/>
  <c r="H99" i="1" s="1"/>
  <c r="J99" i="1" s="1"/>
  <c r="G100" i="1"/>
  <c r="H100" i="1" s="1"/>
  <c r="J100" i="1" s="1"/>
  <c r="G101" i="1"/>
  <c r="H101" i="1" s="1"/>
  <c r="J101" i="1" s="1"/>
  <c r="G102" i="1"/>
  <c r="H102" i="1" s="1"/>
  <c r="J102" i="1" s="1"/>
  <c r="G103" i="1"/>
  <c r="H103" i="1" s="1"/>
  <c r="J103" i="1" s="1"/>
  <c r="G104" i="1"/>
  <c r="H104" i="1" s="1"/>
  <c r="J104" i="1" s="1"/>
  <c r="G105" i="1"/>
  <c r="H105" i="1" s="1"/>
  <c r="J105" i="1" s="1"/>
  <c r="G106" i="1"/>
  <c r="H106" i="1" s="1"/>
  <c r="J106" i="1" s="1"/>
  <c r="G107" i="1"/>
  <c r="H107" i="1" s="1"/>
  <c r="J107" i="1" s="1"/>
  <c r="G108" i="1"/>
  <c r="H108" i="1" s="1"/>
  <c r="J108" i="1" s="1"/>
  <c r="G109" i="1"/>
  <c r="H109" i="1" s="1"/>
  <c r="J109" i="1" s="1"/>
  <c r="G110" i="1"/>
  <c r="H110" i="1" s="1"/>
  <c r="J110" i="1" s="1"/>
  <c r="G111" i="1"/>
  <c r="H111" i="1" s="1"/>
  <c r="J111" i="1" s="1"/>
  <c r="G112" i="1"/>
  <c r="H112" i="1" s="1"/>
  <c r="J112" i="1" s="1"/>
  <c r="G113" i="1"/>
  <c r="H113" i="1" s="1"/>
  <c r="J113" i="1" s="1"/>
  <c r="G114" i="1"/>
  <c r="H114" i="1" s="1"/>
  <c r="J114" i="1" s="1"/>
  <c r="G115" i="1"/>
  <c r="H115" i="1" s="1"/>
  <c r="J115" i="1" s="1"/>
  <c r="G116" i="1"/>
  <c r="H116" i="1" s="1"/>
  <c r="J116" i="1" s="1"/>
  <c r="G117" i="1"/>
  <c r="H117" i="1" s="1"/>
  <c r="J117" i="1" s="1"/>
  <c r="G118" i="1"/>
  <c r="H118" i="1" s="1"/>
  <c r="J118" i="1" s="1"/>
  <c r="G119" i="1"/>
  <c r="H119" i="1" s="1"/>
  <c r="J119" i="1" s="1"/>
  <c r="G120" i="1"/>
  <c r="H120" i="1" s="1"/>
  <c r="J120" i="1" s="1"/>
  <c r="G121" i="1"/>
  <c r="H121" i="1" s="1"/>
  <c r="J121" i="1" s="1"/>
  <c r="G122" i="1"/>
  <c r="H122" i="1" s="1"/>
  <c r="J122" i="1" s="1"/>
  <c r="G123" i="1"/>
  <c r="H123" i="1" s="1"/>
  <c r="J123" i="1" s="1"/>
  <c r="G124" i="1"/>
  <c r="H124" i="1" s="1"/>
  <c r="J124" i="1" s="1"/>
  <c r="G125" i="1"/>
  <c r="H125" i="1" s="1"/>
  <c r="J125" i="1" s="1"/>
  <c r="G126" i="1"/>
  <c r="H126" i="1" s="1"/>
  <c r="J126" i="1" s="1"/>
  <c r="G127" i="1"/>
  <c r="H127" i="1" s="1"/>
  <c r="J127" i="1" s="1"/>
  <c r="G128" i="1"/>
  <c r="H128" i="1" s="1"/>
  <c r="J128" i="1" s="1"/>
  <c r="G129" i="1"/>
  <c r="H129" i="1" s="1"/>
  <c r="J129" i="1" s="1"/>
  <c r="G130" i="1"/>
  <c r="H130" i="1" s="1"/>
  <c r="J130" i="1" s="1"/>
  <c r="G131" i="1"/>
  <c r="H131" i="1" s="1"/>
  <c r="J131" i="1" s="1"/>
  <c r="G132" i="1"/>
  <c r="H132" i="1" s="1"/>
  <c r="J132" i="1" s="1"/>
  <c r="G133" i="1"/>
  <c r="H133" i="1" s="1"/>
  <c r="J133" i="1" s="1"/>
  <c r="G134" i="1"/>
  <c r="H134" i="1" s="1"/>
  <c r="J134" i="1" s="1"/>
  <c r="G135" i="1"/>
  <c r="H135" i="1" s="1"/>
  <c r="J135" i="1" s="1"/>
  <c r="G136" i="1"/>
  <c r="H136" i="1" s="1"/>
  <c r="J136" i="1" s="1"/>
  <c r="G137" i="1"/>
  <c r="H137" i="1" s="1"/>
  <c r="J137" i="1" s="1"/>
  <c r="G138" i="1"/>
  <c r="H138" i="1" s="1"/>
  <c r="J138" i="1" s="1"/>
  <c r="G139" i="1"/>
  <c r="H139" i="1" s="1"/>
  <c r="J139" i="1" s="1"/>
  <c r="G140" i="1"/>
  <c r="H140" i="1" s="1"/>
  <c r="J140" i="1" s="1"/>
  <c r="G141" i="1"/>
  <c r="H141" i="1" s="1"/>
  <c r="J141" i="1" s="1"/>
  <c r="G142" i="1"/>
  <c r="H142" i="1" s="1"/>
  <c r="J142" i="1" s="1"/>
  <c r="G143" i="1"/>
  <c r="H143" i="1" s="1"/>
  <c r="J143" i="1" s="1"/>
  <c r="G144" i="1"/>
  <c r="H144" i="1" s="1"/>
  <c r="J144" i="1" s="1"/>
  <c r="G145" i="1"/>
  <c r="H145" i="1" s="1"/>
  <c r="J145" i="1" s="1"/>
  <c r="G146" i="1"/>
  <c r="H146" i="1" s="1"/>
  <c r="J146" i="1" s="1"/>
  <c r="G147" i="1"/>
  <c r="H147" i="1" s="1"/>
  <c r="J147" i="1" s="1"/>
  <c r="G148" i="1"/>
  <c r="H148" i="1" s="1"/>
  <c r="J148" i="1" s="1"/>
  <c r="G149" i="1"/>
  <c r="H149" i="1" s="1"/>
  <c r="J149" i="1" s="1"/>
  <c r="G2" i="1"/>
  <c r="H2" i="1" s="1"/>
</calcChain>
</file>

<file path=xl/sharedStrings.xml><?xml version="1.0" encoding="utf-8"?>
<sst xmlns="http://schemas.openxmlformats.org/spreadsheetml/2006/main" count="162" uniqueCount="160">
  <si>
    <t>Country</t>
  </si>
  <si>
    <t>Albania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</si>
  <si>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</si>
  <si>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</si>
  <si>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</si>
  <si>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</si>
  <si>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</si>
  <si>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</si>
  <si>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</si>
  <si>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</si>
  <si>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</si>
  <si>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</si>
  <si>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</si>
  <si>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</si>
  <si>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</si>
  <si>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</si>
  <si>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Benin</t>
  </si>
  <si>
    <t>Botswana</t>
  </si>
  <si>
    <t>Brazil</t>
  </si>
  <si>
    <t>Bulgaria</t>
  </si>
  <si>
    <t>Cambodia</t>
  </si>
  <si>
    <t>Canada</t>
  </si>
  <si>
    <t>Chile</t>
  </si>
  <si>
    <t>Colombia</t>
  </si>
  <si>
    <t>Comoros</t>
  </si>
  <si>
    <t>Cook Islands</t>
  </si>
  <si>
    <t>Costa Rica</t>
  </si>
  <si>
    <t>CÃ´te d'Ivoire</t>
  </si>
  <si>
    <t>Croatia</t>
  </si>
  <si>
    <t>Cuba</t>
  </si>
  <si>
    <t>Cyprus</t>
  </si>
  <si>
    <t>Czechia</t>
  </si>
  <si>
    <t>Denmark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</si>
  <si>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</si>
  <si>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</si>
  <si>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</si>
  <si>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</si>
  <si>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</si>
  <si>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</si>
  <si>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</si>
  <si>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Eswatini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</si>
  <si>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</si>
  <si>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</si>
  <si>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</si>
  <si>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</si>
  <si>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</si>
  <si>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</si>
  <si>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</si>
  <si>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</si>
  <si>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</si>
  <si>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Guyana</t>
  </si>
  <si>
    <t>Honduras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</si>
  <si>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</si>
  <si>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</si>
  <si>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</si>
  <si>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</si>
  <si>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</si>
  <si>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</si>
  <si>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</si>
  <si>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</si>
  <si>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</si>
  <si>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</si>
  <si>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</si>
  <si>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</si>
  <si>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</si>
  <si>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Kyrgyzstan</t>
  </si>
  <si>
    <t>Latvia</t>
  </si>
  <si>
    <t>Lebanon</t>
  </si>
  <si>
    <t>Libya</t>
  </si>
  <si>
    <t>Lithuania</t>
  </si>
  <si>
    <t>Luxembourg</t>
  </si>
  <si>
    <t>Madagascar</t>
  </si>
  <si>
    <t>Malawi</t>
  </si>
  <si>
    <t>Maldives</t>
  </si>
  <si>
    <t>Mali</t>
  </si>
  <si>
    <t>Malta</t>
  </si>
  <si>
    <t>Marshall Islands</t>
  </si>
  <si>
    <t>Mauritius</t>
  </si>
  <si>
    <t>Mexico</t>
  </si>
  <si>
    <t>Mongolia</t>
  </si>
  <si>
    <t>Montenegro</t>
  </si>
  <si>
    <t>Morocco</t>
  </si>
  <si>
    <t>Myanmar</t>
  </si>
  <si>
    <t>Netherlands</t>
  </si>
  <si>
    <t>New Zealand</t>
  </si>
  <si>
    <t>Nicaragua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</si>
  <si>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</si>
  <si>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</si>
  <si>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</si>
  <si>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</si>
  <si>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</si>
  <si>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</si>
  <si>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</si>
  <si>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</si>
  <si>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</si>
  <si>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</si>
  <si>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</si>
  <si>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</si>
  <si>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</si>
  <si>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</si>
  <si>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</si>
  <si>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North Macedonia</t>
  </si>
  <si>
    <t>Romania</t>
  </si>
  <si>
    <t>Russian Federation</t>
  </si>
  <si>
    <t>Rwanda</t>
  </si>
  <si>
    <t>Saint Lucia</t>
  </si>
  <si>
    <t>Samoa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</si>
  <si>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</si>
  <si>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</si>
  <si>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</si>
  <si>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</si>
  <si>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</si>
  <si>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</si>
  <si>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</si>
  <si>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</si>
  <si>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</si>
  <si>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</si>
  <si>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</si>
  <si>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</si>
  <si>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</si>
  <si>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</si>
  <si>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</si>
  <si>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</si>
  <si>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</si>
  <si>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</si>
  <si>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</si>
  <si>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</si>
  <si>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</si>
  <si>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</si>
  <si>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</si>
  <si>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</si>
  <si>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</si>
  <si>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</si>
  <si>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</si>
  <si>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</si>
  <si>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States of America</t>
  </si>
  <si>
    <t>Uruguay</t>
  </si>
  <si>
    <t>Viet Nam</t>
  </si>
  <si>
    <t>Zambia</t>
  </si>
  <si>
    <t>Zimbabwe</t>
  </si>
  <si>
    <t>4 WHEEL</t>
  </si>
  <si>
    <t>2/3 WHEEL</t>
  </si>
  <si>
    <t>CYCLIST</t>
  </si>
  <si>
    <t>PEDESTRIANS</t>
  </si>
  <si>
    <t>OTHER</t>
  </si>
  <si>
    <t>SUMS</t>
  </si>
  <si>
    <t>Iran</t>
  </si>
  <si>
    <t>Bolivia</t>
  </si>
  <si>
    <t>Democratic Republic Congo</t>
  </si>
  <si>
    <t>Micronesia</t>
  </si>
  <si>
    <t>Palestine</t>
  </si>
  <si>
    <t>Saint Vincent</t>
  </si>
  <si>
    <t>Republic of Tanzania</t>
  </si>
  <si>
    <t>Pass/Fail</t>
  </si>
  <si>
    <t>Error Margin</t>
  </si>
  <si>
    <t>Sums ROUND check</t>
  </si>
  <si>
    <t>Total Count</t>
  </si>
  <si>
    <t>Total %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</si>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</sst>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3" fillId="34" borderId="13" xfId="0" applyFont="1" applyFill="1" applyBorder="1"/>
    <xf numFmtId="0" fontId="13" fillId="34" borderId="14" xfId="0" applyFont="1" applyFill="1" applyBorder="1"/>
    <xf numFmtId="0" fontId="13" fillId="34" borderId="15" xfId="0" applyFont="1" applyFill="1" applyBorder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99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99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tabSelected="1" workbookViewId="0">
      <selection activeCell="M12" sqref="M12"/>
    </sheetView>
  </sheetViews>
  <sheetFormatPr defaultRowHeight="15" x14ac:dyDescent="0.25"/>
  <cols>
    <col min="1" max="1" width="25.7109375" style="2" bestFit="1" customWidth="1"/>
    <col min="2" max="2" width="8.42578125" style="1" bestFit="1" customWidth="1"/>
    <col min="3" max="3" width="10.28515625" style="1" bestFit="1" customWidth="1"/>
    <col min="4" max="4" width="7.7109375" style="1" bestFit="1" customWidth="1"/>
    <col min="5" max="5" width="12.85546875" style="1" bestFit="1" customWidth="1"/>
    <col min="6" max="6" width="6.85546875" style="1" bestFit="1" customWidth="1"/>
    <col min="7" max="7" width="6" style="1" bestFit="1" customWidth="1"/>
    <col min="8" max="8" width="22.28515625" style="1" bestFit="1" customWidth="1"/>
    <col min="9" max="9" width="1.7109375" customWidth="1"/>
    <col min="10" max="11" width="9.140625" style="1"/>
    <col min="12" max="12" width="14" bestFit="1" customWidth="1"/>
    <col min="13" max="13" width="11.140625" bestFit="1" customWidth="1"/>
  </cols>
  <sheetData>
    <row r="1" spans="1:14" s="2" customFormat="1" x14ac:dyDescent="0.25">
      <c r="A1" s="2" t="s">
        <v>0</v>
      </c>
      <c r="B1" s="3" t="s">
        <v>140</v>
      </c>
      <c r="C1" s="3" t="s">
        <v>141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155</v>
      </c>
      <c r="J1" s="3" t="s">
        <v>153</v>
      </c>
      <c r="K1" s="3"/>
    </row>
    <row r="2" spans="1:14" x14ac:dyDescent="0.25">
      <c r="A2" s="2" t="s">
        <v>1</v>
      </c>
      <c r="B2" s="1">
        <v>39.4</v>
      </c>
      <c r="C2" s="1">
        <v>11.9</v>
      </c>
      <c r="D2" s="1">
        <v>7.8</v>
      </c>
      <c r="E2" s="1">
        <v>38.700000000000003</v>
      </c>
      <c r="F2" s="1">
        <v>2.2000000000000002</v>
      </c>
      <c r="G2" s="1">
        <f>SUM(B2:F2)</f>
        <v>100</v>
      </c>
      <c r="H2" s="1">
        <f>G2</f>
        <v>100</v>
      </c>
      <c r="J2" s="1" t="str">
        <f>IF(AND(100+$M$9&gt;H2,100-$M$9&lt;H2),"Pass","Fail")</f>
        <v>Pass</v>
      </c>
    </row>
    <row r="3" spans="1:14" x14ac:dyDescent="0.25">
      <c r="A3" s="2" t="s">
        <v>2</v>
      </c>
      <c r="C3" s="1">
        <v>50</v>
      </c>
      <c r="E3" s="1">
        <v>50</v>
      </c>
      <c r="G3" s="1">
        <f t="shared" ref="G3:G66" si="0">SUM(B3:F3)</f>
        <v>100</v>
      </c>
      <c r="H3" s="1">
        <f t="shared" ref="H3:H66" si="1">G3</f>
        <v>100</v>
      </c>
      <c r="J3" s="1" t="str">
        <f>IF(AND(100+$M$9&gt;H3,100-$M$9&lt;H3),"Pass","Fail")</f>
        <v>Pass</v>
      </c>
    </row>
    <row r="4" spans="1:14" x14ac:dyDescent="0.25">
      <c r="A4" s="2" t="s">
        <v>3</v>
      </c>
      <c r="B4" s="1">
        <v>59.5</v>
      </c>
      <c r="E4" s="1">
        <v>40.5</v>
      </c>
      <c r="F4" s="1">
        <v>0</v>
      </c>
      <c r="G4" s="1">
        <f t="shared" si="0"/>
        <v>100</v>
      </c>
      <c r="H4" s="1">
        <f t="shared" si="1"/>
        <v>100</v>
      </c>
      <c r="J4" s="1" t="str">
        <f>IF(AND(100+$M$9&gt;H4,100-$M$9&lt;H4),"Pass","Fail")</f>
        <v>Pass</v>
      </c>
    </row>
    <row r="5" spans="1:14" x14ac:dyDescent="0.25">
      <c r="A5" s="2" t="s">
        <v>4</v>
      </c>
      <c r="B5" s="1">
        <v>62.5</v>
      </c>
      <c r="C5" s="1">
        <v>0</v>
      </c>
      <c r="D5" s="1">
        <v>12.5</v>
      </c>
      <c r="E5" s="1">
        <v>25</v>
      </c>
      <c r="F5" s="1">
        <v>0</v>
      </c>
      <c r="G5" s="1">
        <f t="shared" si="0"/>
        <v>100</v>
      </c>
      <c r="H5" s="1">
        <f t="shared" si="1"/>
        <v>100</v>
      </c>
      <c r="J5" s="1" t="str">
        <f>IF(AND(100+$M$9&gt;H5,100-$M$9&lt;H5),"Pass","Fail")</f>
        <v>Pass</v>
      </c>
      <c r="L5" s="4"/>
      <c r="M5" s="5" t="s">
        <v>156</v>
      </c>
      <c r="N5" s="6" t="s">
        <v>157</v>
      </c>
    </row>
    <row r="6" spans="1:14" x14ac:dyDescent="0.25">
      <c r="A6" s="2" t="s">
        <v>5</v>
      </c>
      <c r="B6" s="1">
        <v>47.2</v>
      </c>
      <c r="C6" s="1">
        <v>22.2</v>
      </c>
      <c r="D6" s="1">
        <v>2.4</v>
      </c>
      <c r="E6" s="1">
        <v>8.1999999999999993</v>
      </c>
      <c r="F6" s="1">
        <v>20</v>
      </c>
      <c r="G6" s="1">
        <f t="shared" si="0"/>
        <v>100.00000000000001</v>
      </c>
      <c r="H6" s="1">
        <f t="shared" si="1"/>
        <v>100.00000000000001</v>
      </c>
      <c r="J6" s="1" t="str">
        <f>IF(AND(100+$M$9&gt;H6,100-$M$9&lt;H6),"Pass","Fail")</f>
        <v>Pass</v>
      </c>
      <c r="L6" s="10" t="s">
        <v>158</v>
      </c>
      <c r="M6" s="11">
        <f>COUNTIF(J2:J149,"Pass")</f>
        <v>89</v>
      </c>
      <c r="N6" s="12">
        <f>ROUND(M6/SUM($M$6:$M$7)*100,2)</f>
        <v>60.14</v>
      </c>
    </row>
    <row r="7" spans="1:14" x14ac:dyDescent="0.25">
      <c r="A7" s="2" t="s">
        <v>6</v>
      </c>
      <c r="B7" s="1">
        <v>59.6</v>
      </c>
      <c r="C7" s="1">
        <v>1.5</v>
      </c>
      <c r="D7" s="1">
        <v>0.4</v>
      </c>
      <c r="E7" s="1">
        <v>34.799999999999997</v>
      </c>
      <c r="F7" s="1">
        <v>3.7</v>
      </c>
      <c r="G7" s="1">
        <f t="shared" si="0"/>
        <v>100</v>
      </c>
      <c r="H7" s="1">
        <f t="shared" si="1"/>
        <v>100</v>
      </c>
      <c r="J7" s="1" t="str">
        <f>IF(AND(100+$M$9&gt;H7,100-$M$9&lt;H7),"Pass","Fail")</f>
        <v>Pass</v>
      </c>
      <c r="L7" s="7" t="s">
        <v>159</v>
      </c>
      <c r="M7" s="8">
        <f>COUNTIF(J3:J150,"Fail")</f>
        <v>59</v>
      </c>
      <c r="N7" s="9">
        <f>ROUND(M7/SUM($M$6:$M$7)*100,2)</f>
        <v>39.86</v>
      </c>
    </row>
    <row r="8" spans="1:14" x14ac:dyDescent="0.25">
      <c r="A8" s="2" t="s">
        <v>7</v>
      </c>
      <c r="B8" s="1">
        <v>60.9</v>
      </c>
      <c r="C8" s="1">
        <v>19.3</v>
      </c>
      <c r="D8" s="1">
        <v>2.2000000000000002</v>
      </c>
      <c r="E8" s="1">
        <v>14</v>
      </c>
      <c r="F8" s="1">
        <v>3.5</v>
      </c>
      <c r="G8" s="1">
        <f t="shared" si="0"/>
        <v>99.9</v>
      </c>
      <c r="H8" s="1">
        <f t="shared" si="1"/>
        <v>99.9</v>
      </c>
      <c r="J8" s="1" t="str">
        <f>IF(AND(100+$M$9&gt;H8,100-$M$9&lt;H8),"Pass","Fail")</f>
        <v>Pass</v>
      </c>
    </row>
    <row r="9" spans="1:14" x14ac:dyDescent="0.25">
      <c r="A9" s="2" t="s">
        <v>8</v>
      </c>
      <c r="B9" s="1">
        <v>43.8</v>
      </c>
      <c r="C9" s="1">
        <v>22</v>
      </c>
      <c r="D9" s="1">
        <v>11.1</v>
      </c>
      <c r="E9" s="1">
        <v>16.899999999999999</v>
      </c>
      <c r="F9" s="1">
        <v>6.3</v>
      </c>
      <c r="G9" s="1">
        <f t="shared" si="0"/>
        <v>100.09999999999998</v>
      </c>
      <c r="H9" s="1">
        <f t="shared" si="1"/>
        <v>100.09999999999998</v>
      </c>
      <c r="J9" s="1" t="str">
        <f>IF(AND(100+$M$9&gt;H9,100-$M$9&lt;H9),"Pass","Fail")</f>
        <v>Pass</v>
      </c>
      <c r="L9" t="s">
        <v>154</v>
      </c>
      <c r="M9">
        <v>0.5</v>
      </c>
    </row>
    <row r="10" spans="1:14" x14ac:dyDescent="0.25">
      <c r="A10" s="2" t="s">
        <v>9</v>
      </c>
      <c r="B10" s="1">
        <v>51.8</v>
      </c>
      <c r="C10" s="1">
        <v>0.9</v>
      </c>
      <c r="D10" s="1">
        <v>0.9</v>
      </c>
      <c r="E10" s="1">
        <v>42</v>
      </c>
      <c r="F10" s="1">
        <v>4.3</v>
      </c>
      <c r="G10" s="1">
        <f t="shared" si="0"/>
        <v>99.899999999999991</v>
      </c>
      <c r="H10" s="1">
        <f t="shared" si="1"/>
        <v>99.899999999999991</v>
      </c>
      <c r="J10" s="1" t="str">
        <f>IF(AND(100+$M$9&gt;H10,100-$M$9&lt;H10),"Pass","Fail")</f>
        <v>Pass</v>
      </c>
    </row>
    <row r="11" spans="1:14" x14ac:dyDescent="0.25">
      <c r="A11" s="2" t="s">
        <v>10</v>
      </c>
      <c r="B11" s="1">
        <v>57.7</v>
      </c>
      <c r="C11" s="1">
        <v>17.3</v>
      </c>
      <c r="D11" s="1">
        <v>3.8</v>
      </c>
      <c r="E11" s="1">
        <v>21.2</v>
      </c>
      <c r="G11" s="1">
        <f t="shared" si="0"/>
        <v>100</v>
      </c>
      <c r="H11" s="1">
        <f t="shared" si="1"/>
        <v>100</v>
      </c>
      <c r="J11" s="1" t="str">
        <f>IF(AND(100+$M$9&gt;H11,100-$M$9&lt;H11),"Pass","Fail")</f>
        <v>Pass</v>
      </c>
    </row>
    <row r="12" spans="1:14" x14ac:dyDescent="0.25">
      <c r="A12" s="2" t="s">
        <v>11</v>
      </c>
      <c r="B12" s="1">
        <v>59.3</v>
      </c>
      <c r="C12" s="1">
        <v>9.1</v>
      </c>
      <c r="D12" s="1">
        <v>5.8</v>
      </c>
      <c r="E12" s="1">
        <v>31.4</v>
      </c>
      <c r="G12" s="1">
        <f t="shared" si="0"/>
        <v>105.6</v>
      </c>
      <c r="H12" s="1">
        <f t="shared" si="1"/>
        <v>105.6</v>
      </c>
      <c r="J12" s="1" t="str">
        <f>IF(AND(100+$M$9&gt;H12,100-$M$9&lt;H12),"Pass","Fail")</f>
        <v>Fail</v>
      </c>
    </row>
    <row r="13" spans="1:14" x14ac:dyDescent="0.25">
      <c r="A13" s="2" t="s">
        <v>12</v>
      </c>
      <c r="B13" s="1">
        <v>33.299999999999997</v>
      </c>
      <c r="C13" s="1">
        <v>33.299999999999997</v>
      </c>
      <c r="D13" s="1">
        <v>0</v>
      </c>
      <c r="E13" s="1">
        <v>22.2</v>
      </c>
      <c r="F13" s="1">
        <v>11.1</v>
      </c>
      <c r="G13" s="1">
        <f t="shared" si="0"/>
        <v>99.899999999999991</v>
      </c>
      <c r="H13" s="1">
        <f t="shared" si="1"/>
        <v>99.899999999999991</v>
      </c>
      <c r="J13" s="1" t="str">
        <f>IF(AND(100+$M$9&gt;H13,100-$M$9&lt;H13),"Pass","Fail")</f>
        <v>Pass</v>
      </c>
    </row>
    <row r="14" spans="1:14" x14ac:dyDescent="0.25">
      <c r="A14" s="2" t="s">
        <v>13</v>
      </c>
      <c r="B14" s="1">
        <v>48.5</v>
      </c>
      <c r="D14" s="1">
        <v>9.1999999999999993</v>
      </c>
      <c r="E14" s="1">
        <v>41.3</v>
      </c>
      <c r="F14" s="1">
        <v>1</v>
      </c>
      <c r="G14" s="1">
        <f t="shared" si="0"/>
        <v>100</v>
      </c>
      <c r="H14" s="1">
        <f t="shared" si="1"/>
        <v>100</v>
      </c>
      <c r="J14" s="1" t="str">
        <f>IF(AND(100+$M$9&gt;H14,100-$M$9&lt;H14),"Pass","Fail")</f>
        <v>Pass</v>
      </c>
    </row>
    <row r="15" spans="1:14" x14ac:dyDescent="0.25">
      <c r="A15" s="2" t="s">
        <v>14</v>
      </c>
      <c r="B15" s="1">
        <v>57.1</v>
      </c>
      <c r="C15" s="1">
        <v>14.4</v>
      </c>
      <c r="D15" s="1">
        <v>11.1</v>
      </c>
      <c r="E15" s="1">
        <v>12.2</v>
      </c>
      <c r="F15" s="1">
        <v>5</v>
      </c>
      <c r="G15" s="1">
        <f t="shared" si="0"/>
        <v>99.8</v>
      </c>
      <c r="H15" s="1">
        <f t="shared" si="1"/>
        <v>99.8</v>
      </c>
      <c r="J15" s="1" t="str">
        <f>IF(AND(100+$M$9&gt;H15,100-$M$9&lt;H15),"Pass","Fail")</f>
        <v>Pass</v>
      </c>
    </row>
    <row r="16" spans="1:14" x14ac:dyDescent="0.25">
      <c r="A16" s="2" t="s">
        <v>15</v>
      </c>
      <c r="B16" s="1">
        <v>18.8</v>
      </c>
      <c r="C16" s="1">
        <v>19.8</v>
      </c>
      <c r="D16" s="1">
        <v>11.9</v>
      </c>
      <c r="E16" s="1">
        <v>24.8</v>
      </c>
      <c r="F16" s="1">
        <v>24.8</v>
      </c>
      <c r="G16" s="1">
        <f t="shared" si="0"/>
        <v>100.1</v>
      </c>
      <c r="H16" s="1">
        <f t="shared" si="1"/>
        <v>100.1</v>
      </c>
      <c r="J16" s="1" t="str">
        <f>IF(AND(100+$M$9&gt;H16,100-$M$9&lt;H16),"Pass","Fail")</f>
        <v>Pass</v>
      </c>
    </row>
    <row r="17" spans="1:10" x14ac:dyDescent="0.25">
      <c r="A17" s="2" t="s">
        <v>16</v>
      </c>
      <c r="B17" s="1">
        <v>16.8</v>
      </c>
      <c r="C17" s="1">
        <v>56.5</v>
      </c>
      <c r="D17" s="1">
        <v>0.8</v>
      </c>
      <c r="E17" s="1">
        <v>16.8</v>
      </c>
      <c r="F17" s="1">
        <v>9.1</v>
      </c>
      <c r="G17" s="1">
        <f t="shared" si="0"/>
        <v>99.999999999999986</v>
      </c>
      <c r="H17" s="1">
        <f t="shared" si="1"/>
        <v>99.999999999999986</v>
      </c>
      <c r="J17" s="1" t="str">
        <f>IF(AND(100+$M$9&gt;H17,100-$M$9&lt;H17),"Pass","Fail")</f>
        <v>Pass</v>
      </c>
    </row>
    <row r="18" spans="1:10" x14ac:dyDescent="0.25">
      <c r="A18" s="2" t="s">
        <v>147</v>
      </c>
      <c r="B18" s="1">
        <v>60.8</v>
      </c>
      <c r="C18" s="1">
        <v>19.7</v>
      </c>
      <c r="E18" s="1">
        <v>2.5</v>
      </c>
      <c r="F18" s="1">
        <v>17.100000000000001</v>
      </c>
      <c r="G18" s="1">
        <f t="shared" si="0"/>
        <v>100.1</v>
      </c>
      <c r="H18" s="1">
        <f t="shared" si="1"/>
        <v>100.1</v>
      </c>
      <c r="J18" s="1" t="str">
        <f>IF(AND(100+$M$9&gt;H18,100-$M$9&lt;H18),"Pass","Fail")</f>
        <v>Pass</v>
      </c>
    </row>
    <row r="19" spans="1:10" x14ac:dyDescent="0.25">
      <c r="A19" s="2" t="s">
        <v>17</v>
      </c>
      <c r="B19" s="1">
        <v>63.1</v>
      </c>
      <c r="C19" s="1">
        <v>0</v>
      </c>
      <c r="D19" s="1">
        <v>2</v>
      </c>
      <c r="E19" s="1">
        <v>24.7</v>
      </c>
      <c r="F19" s="1">
        <v>10.199999999999999</v>
      </c>
      <c r="G19" s="1">
        <f t="shared" si="0"/>
        <v>100</v>
      </c>
      <c r="H19" s="1">
        <f t="shared" si="1"/>
        <v>100</v>
      </c>
      <c r="J19" s="1" t="str">
        <f>IF(AND(100+$M$9&gt;H19,100-$M$9&lt;H19),"Pass","Fail")</f>
        <v>Pass</v>
      </c>
    </row>
    <row r="20" spans="1:10" x14ac:dyDescent="0.25">
      <c r="A20" s="2" t="s">
        <v>18</v>
      </c>
      <c r="B20" s="1">
        <v>23.2</v>
      </c>
      <c r="C20" s="1">
        <v>31.4</v>
      </c>
      <c r="D20" s="1">
        <v>3.4</v>
      </c>
      <c r="E20" s="1">
        <v>18.100000000000001</v>
      </c>
      <c r="F20" s="1">
        <v>24</v>
      </c>
      <c r="G20" s="1">
        <f t="shared" si="0"/>
        <v>100.1</v>
      </c>
      <c r="H20" s="1">
        <f t="shared" si="1"/>
        <v>100.1</v>
      </c>
      <c r="J20" s="1" t="str">
        <f>IF(AND(100+$M$9&gt;H20,100-$M$9&lt;H20),"Pass","Fail")</f>
        <v>Pass</v>
      </c>
    </row>
    <row r="21" spans="1:10" x14ac:dyDescent="0.25">
      <c r="A21" s="2" t="s">
        <v>19</v>
      </c>
      <c r="B21" s="1">
        <v>63.8</v>
      </c>
      <c r="C21" s="1">
        <v>7.8</v>
      </c>
      <c r="D21" s="1">
        <v>4.9000000000000004</v>
      </c>
      <c r="E21" s="1">
        <v>16.7</v>
      </c>
      <c r="F21" s="1">
        <v>6.8</v>
      </c>
      <c r="G21" s="1">
        <f t="shared" si="0"/>
        <v>100</v>
      </c>
      <c r="H21" s="1">
        <f t="shared" si="1"/>
        <v>100</v>
      </c>
      <c r="J21" s="1" t="str">
        <f>IF(AND(100+$M$9&gt;H21,100-$M$9&lt;H21),"Pass","Fail")</f>
        <v>Pass</v>
      </c>
    </row>
    <row r="22" spans="1:10" x14ac:dyDescent="0.25">
      <c r="A22" s="2" t="s">
        <v>20</v>
      </c>
      <c r="B22" s="1">
        <v>6.2</v>
      </c>
      <c r="C22" s="1">
        <v>73.5</v>
      </c>
      <c r="D22" s="1">
        <v>2.2999999999999998</v>
      </c>
      <c r="E22" s="1">
        <v>9.6</v>
      </c>
      <c r="F22" s="1">
        <v>8.4</v>
      </c>
      <c r="G22" s="1">
        <f t="shared" si="0"/>
        <v>100</v>
      </c>
      <c r="H22" s="1">
        <f t="shared" si="1"/>
        <v>100</v>
      </c>
      <c r="J22" s="1" t="str">
        <f>IF(AND(100+$M$9&gt;H22,100-$M$9&lt;H22),"Pass","Fail")</f>
        <v>Pass</v>
      </c>
    </row>
    <row r="23" spans="1:10" x14ac:dyDescent="0.25">
      <c r="A23" s="2" t="s">
        <v>21</v>
      </c>
      <c r="B23" s="1">
        <v>64.3</v>
      </c>
      <c r="C23" s="1">
        <v>10.8</v>
      </c>
      <c r="D23" s="1">
        <v>2.5</v>
      </c>
      <c r="E23" s="1">
        <v>15.2</v>
      </c>
      <c r="F23" s="1">
        <v>7.2</v>
      </c>
      <c r="G23" s="1">
        <f t="shared" si="0"/>
        <v>100</v>
      </c>
      <c r="H23" s="1">
        <f t="shared" si="1"/>
        <v>100</v>
      </c>
      <c r="J23" s="1" t="str">
        <f>IF(AND(100+$M$9&gt;H23,100-$M$9&lt;H23),"Pass","Fail")</f>
        <v>Pass</v>
      </c>
    </row>
    <row r="24" spans="1:10" x14ac:dyDescent="0.25">
      <c r="A24" s="2" t="s">
        <v>22</v>
      </c>
      <c r="B24" s="1">
        <v>42</v>
      </c>
      <c r="C24" s="1">
        <v>8.6999999999999993</v>
      </c>
      <c r="D24" s="1">
        <v>5.7</v>
      </c>
      <c r="E24" s="1">
        <v>36</v>
      </c>
      <c r="F24" s="1">
        <v>7.7</v>
      </c>
      <c r="G24" s="1">
        <f t="shared" si="0"/>
        <v>100.10000000000001</v>
      </c>
      <c r="H24" s="1">
        <f t="shared" si="1"/>
        <v>100.10000000000001</v>
      </c>
      <c r="J24" s="1" t="str">
        <f>IF(AND(100+$M$9&gt;H24,100-$M$9&lt;H24),"Pass","Fail")</f>
        <v>Pass</v>
      </c>
    </row>
    <row r="25" spans="1:10" x14ac:dyDescent="0.25">
      <c r="A25" s="2" t="s">
        <v>23</v>
      </c>
      <c r="B25" s="1">
        <v>8.4</v>
      </c>
      <c r="C25" s="1">
        <v>52.5</v>
      </c>
      <c r="D25" s="1">
        <v>5.3</v>
      </c>
      <c r="E25" s="1">
        <v>26</v>
      </c>
      <c r="F25" s="1">
        <v>7.8</v>
      </c>
      <c r="G25" s="1">
        <f t="shared" si="0"/>
        <v>100</v>
      </c>
      <c r="H25" s="1">
        <f t="shared" si="1"/>
        <v>100</v>
      </c>
      <c r="J25" s="1" t="str">
        <f>IF(AND(100+$M$9&gt;H25,100-$M$9&lt;H25),"Pass","Fail")</f>
        <v>Pass</v>
      </c>
    </row>
    <row r="26" spans="1:10" x14ac:dyDescent="0.25">
      <c r="A26" s="2" t="s">
        <v>24</v>
      </c>
      <c r="B26" s="1">
        <v>65.2</v>
      </c>
      <c r="C26" s="1">
        <v>17.399999999999999</v>
      </c>
      <c r="D26" s="1">
        <v>0</v>
      </c>
      <c r="E26" s="1">
        <v>17.399999999999999</v>
      </c>
      <c r="F26" s="1">
        <v>0</v>
      </c>
      <c r="G26" s="1">
        <f t="shared" si="0"/>
        <v>100</v>
      </c>
      <c r="H26" s="1">
        <f t="shared" si="1"/>
        <v>100</v>
      </c>
      <c r="J26" s="1" t="str">
        <f>IF(AND(100+$M$9&gt;H26,100-$M$9&lt;H26),"Pass","Fail")</f>
        <v>Pass</v>
      </c>
    </row>
    <row r="27" spans="1:10" x14ac:dyDescent="0.25">
      <c r="A27" s="2" t="s">
        <v>25</v>
      </c>
      <c r="B27" s="1">
        <v>20</v>
      </c>
      <c r="C27" s="1">
        <v>80</v>
      </c>
      <c r="D27" s="1">
        <v>0</v>
      </c>
      <c r="E27" s="1">
        <v>0</v>
      </c>
      <c r="F27" s="1">
        <v>0</v>
      </c>
      <c r="G27" s="1">
        <f t="shared" si="0"/>
        <v>100</v>
      </c>
      <c r="H27" s="1">
        <f t="shared" si="1"/>
        <v>100</v>
      </c>
      <c r="J27" s="1" t="str">
        <f>IF(AND(100+$M$9&gt;H27,100-$M$9&lt;H27),"Pass","Fail")</f>
        <v>Pass</v>
      </c>
    </row>
    <row r="28" spans="1:10" x14ac:dyDescent="0.25">
      <c r="A28" s="2" t="s">
        <v>26</v>
      </c>
      <c r="B28" s="1">
        <v>24</v>
      </c>
      <c r="C28" s="1">
        <v>40</v>
      </c>
      <c r="D28" s="1">
        <v>10.4</v>
      </c>
      <c r="E28" s="1">
        <v>24.7</v>
      </c>
      <c r="F28" s="1">
        <v>0.9</v>
      </c>
      <c r="G28" s="1">
        <f t="shared" si="0"/>
        <v>100.00000000000001</v>
      </c>
      <c r="H28" s="1">
        <f t="shared" si="1"/>
        <v>100.00000000000001</v>
      </c>
      <c r="J28" s="1" t="str">
        <f>IF(AND(100+$M$9&gt;H28,100-$M$9&lt;H28),"Pass","Fail")</f>
        <v>Pass</v>
      </c>
    </row>
    <row r="29" spans="1:10" x14ac:dyDescent="0.25">
      <c r="A29" s="2" t="s">
        <v>27</v>
      </c>
      <c r="B29" s="1">
        <v>11.1</v>
      </c>
      <c r="C29" s="1">
        <v>35</v>
      </c>
      <c r="D29" s="1">
        <v>0.3</v>
      </c>
      <c r="E29" s="1">
        <v>40.200000000000003</v>
      </c>
      <c r="F29" s="1">
        <v>13.4</v>
      </c>
      <c r="G29" s="1">
        <f t="shared" si="0"/>
        <v>100</v>
      </c>
      <c r="H29" s="1">
        <f t="shared" si="1"/>
        <v>100</v>
      </c>
      <c r="J29" s="1" t="str">
        <f>IF(AND(100+$M$9&gt;H29,100-$M$9&lt;H29),"Pass","Fail")</f>
        <v>Pass</v>
      </c>
    </row>
    <row r="30" spans="1:10" x14ac:dyDescent="0.25">
      <c r="A30" s="2" t="s">
        <v>28</v>
      </c>
      <c r="B30" s="1">
        <v>48.2</v>
      </c>
      <c r="C30" s="1">
        <v>16</v>
      </c>
      <c r="D30" s="1">
        <v>8.8000000000000007</v>
      </c>
      <c r="E30" s="1">
        <v>21.8</v>
      </c>
      <c r="F30" s="1">
        <v>5.2</v>
      </c>
      <c r="G30" s="1">
        <f t="shared" si="0"/>
        <v>100</v>
      </c>
      <c r="H30" s="1">
        <f t="shared" si="1"/>
        <v>100</v>
      </c>
      <c r="J30" s="1" t="str">
        <f>IF(AND(100+$M$9&gt;H30,100-$M$9&lt;H30),"Pass","Fail")</f>
        <v>Pass</v>
      </c>
    </row>
    <row r="31" spans="1:10" x14ac:dyDescent="0.25">
      <c r="A31" s="2" t="s">
        <v>29</v>
      </c>
      <c r="B31" s="1">
        <v>10.1</v>
      </c>
      <c r="C31" s="1">
        <v>15.6</v>
      </c>
      <c r="D31" s="1">
        <v>9.9</v>
      </c>
      <c r="E31" s="1">
        <v>33.200000000000003</v>
      </c>
      <c r="F31" s="1">
        <v>31.2</v>
      </c>
      <c r="G31" s="1">
        <f t="shared" si="0"/>
        <v>100.00000000000001</v>
      </c>
      <c r="H31" s="1">
        <f t="shared" si="1"/>
        <v>100.00000000000001</v>
      </c>
      <c r="J31" s="1" t="str">
        <f>IF(AND(100+$M$9&gt;H31,100-$M$9&lt;H31),"Pass","Fail")</f>
        <v>Pass</v>
      </c>
    </row>
    <row r="32" spans="1:10" x14ac:dyDescent="0.25">
      <c r="A32" s="2" t="s">
        <v>30</v>
      </c>
      <c r="B32" s="1">
        <v>34.799999999999997</v>
      </c>
      <c r="C32" s="1">
        <v>21.7</v>
      </c>
      <c r="D32" s="1">
        <v>4.3</v>
      </c>
      <c r="E32" s="1">
        <v>30.4</v>
      </c>
      <c r="F32" s="1">
        <v>8.6999999999999993</v>
      </c>
      <c r="G32" s="1">
        <f t="shared" si="0"/>
        <v>99.899999999999991</v>
      </c>
      <c r="H32" s="1">
        <f t="shared" si="1"/>
        <v>99.899999999999991</v>
      </c>
      <c r="J32" s="1" t="str">
        <f>IF(AND(100+$M$9&gt;H32,100-$M$9&lt;H32),"Pass","Fail")</f>
        <v>Pass</v>
      </c>
    </row>
    <row r="33" spans="1:10" x14ac:dyDescent="0.25">
      <c r="A33" s="2" t="s">
        <v>31</v>
      </c>
      <c r="B33" s="1">
        <v>53.7</v>
      </c>
      <c r="C33" s="1">
        <v>10.3</v>
      </c>
      <c r="D33" s="1">
        <v>8.6999999999999993</v>
      </c>
      <c r="E33" s="1">
        <v>21.3</v>
      </c>
      <c r="F33" s="1">
        <v>6.1</v>
      </c>
      <c r="G33" s="1">
        <f t="shared" si="0"/>
        <v>100.1</v>
      </c>
      <c r="H33" s="1">
        <f t="shared" si="1"/>
        <v>100.1</v>
      </c>
      <c r="J33" s="1" t="str">
        <f>IF(AND(100+$M$9&gt;H33,100-$M$9&lt;H33),"Pass","Fail")</f>
        <v>Pass</v>
      </c>
    </row>
    <row r="34" spans="1:10" x14ac:dyDescent="0.25">
      <c r="A34" s="2" t="s">
        <v>148</v>
      </c>
      <c r="B34" s="1">
        <v>36.1</v>
      </c>
      <c r="C34" s="1">
        <v>11.7</v>
      </c>
      <c r="D34" s="1">
        <v>0</v>
      </c>
      <c r="E34" s="1">
        <v>51.9</v>
      </c>
      <c r="F34" s="1">
        <v>0.3</v>
      </c>
      <c r="G34" s="1">
        <f t="shared" si="0"/>
        <v>99.999999999999986</v>
      </c>
      <c r="H34" s="1">
        <f t="shared" si="1"/>
        <v>99.999999999999986</v>
      </c>
      <c r="J34" s="1" t="str">
        <f>IF(AND(100+$M$9&gt;H34,100-$M$9&lt;H34),"Pass","Fail")</f>
        <v>Pass</v>
      </c>
    </row>
    <row r="35" spans="1:10" x14ac:dyDescent="0.25">
      <c r="A35" s="2" t="s">
        <v>32</v>
      </c>
      <c r="B35" s="1">
        <v>48.3</v>
      </c>
      <c r="C35" s="1">
        <v>16.100000000000001</v>
      </c>
      <c r="D35" s="1">
        <v>14.7</v>
      </c>
      <c r="E35" s="1">
        <v>17.100000000000001</v>
      </c>
      <c r="F35" s="1">
        <v>3.8</v>
      </c>
      <c r="G35" s="1">
        <f t="shared" si="0"/>
        <v>100.00000000000001</v>
      </c>
      <c r="H35" s="1">
        <f t="shared" si="1"/>
        <v>100.00000000000001</v>
      </c>
      <c r="J35" s="1" t="str">
        <f>IF(AND(100+$M$9&gt;H35,100-$M$9&lt;H35),"Pass","Fail")</f>
        <v>Pass</v>
      </c>
    </row>
    <row r="36" spans="1:10" x14ac:dyDescent="0.25">
      <c r="A36" s="2" t="s">
        <v>33</v>
      </c>
      <c r="B36" s="1">
        <v>10</v>
      </c>
      <c r="C36" s="1">
        <v>0</v>
      </c>
      <c r="D36" s="1">
        <v>60</v>
      </c>
      <c r="E36" s="1">
        <v>10</v>
      </c>
      <c r="F36" s="1">
        <v>20</v>
      </c>
      <c r="G36" s="1">
        <f t="shared" si="0"/>
        <v>100</v>
      </c>
      <c r="H36" s="1">
        <f t="shared" si="1"/>
        <v>100</v>
      </c>
      <c r="J36" s="1" t="str">
        <f>IF(AND(100+$M$9&gt;H36,100-$M$9&lt;H36),"Pass","Fail")</f>
        <v>Pass</v>
      </c>
    </row>
    <row r="37" spans="1:10" x14ac:dyDescent="0.25">
      <c r="A37" s="2" t="s">
        <v>34</v>
      </c>
      <c r="B37" s="1">
        <v>11</v>
      </c>
      <c r="C37" s="1">
        <v>67</v>
      </c>
      <c r="D37" s="1">
        <v>1</v>
      </c>
      <c r="E37" s="1">
        <v>17</v>
      </c>
      <c r="F37" s="1">
        <v>4</v>
      </c>
      <c r="G37" s="1">
        <f t="shared" si="0"/>
        <v>100</v>
      </c>
      <c r="H37" s="1">
        <f t="shared" si="1"/>
        <v>100</v>
      </c>
      <c r="J37" s="1" t="str">
        <f>IF(AND(100+$M$9&gt;H37,100-$M$9&lt;H37),"Pass","Fail")</f>
        <v>Pass</v>
      </c>
    </row>
    <row r="38" spans="1:10" x14ac:dyDescent="0.25">
      <c r="A38" s="2" t="s">
        <v>35</v>
      </c>
      <c r="B38" s="1">
        <v>5.2</v>
      </c>
      <c r="C38" s="1">
        <v>19.100000000000001</v>
      </c>
      <c r="D38" s="1">
        <v>1.8</v>
      </c>
      <c r="E38" s="1">
        <v>19.8</v>
      </c>
      <c r="F38" s="1">
        <v>54</v>
      </c>
      <c r="G38" s="1">
        <f t="shared" si="0"/>
        <v>99.9</v>
      </c>
      <c r="H38" s="1">
        <f t="shared" si="1"/>
        <v>99.9</v>
      </c>
      <c r="J38" s="1" t="str">
        <f>IF(AND(100+$M$9&gt;H38,100-$M$9&lt;H38),"Pass","Fail")</f>
        <v>Pass</v>
      </c>
    </row>
    <row r="39" spans="1:10" x14ac:dyDescent="0.25">
      <c r="A39" s="2" t="s">
        <v>36</v>
      </c>
      <c r="B39" s="1">
        <v>45.1</v>
      </c>
      <c r="C39" s="1">
        <v>5.5</v>
      </c>
      <c r="D39" s="1">
        <v>1.2</v>
      </c>
      <c r="E39" s="1">
        <v>26.9</v>
      </c>
      <c r="F39" s="1">
        <v>21.2</v>
      </c>
      <c r="G39" s="1">
        <f t="shared" si="0"/>
        <v>99.9</v>
      </c>
      <c r="H39" s="1">
        <f t="shared" si="1"/>
        <v>99.9</v>
      </c>
      <c r="J39" s="1" t="str">
        <f>IF(AND(100+$M$9&gt;H39,100-$M$9&lt;H39),"Pass","Fail")</f>
        <v>Pass</v>
      </c>
    </row>
    <row r="40" spans="1:10" x14ac:dyDescent="0.25">
      <c r="A40" s="2" t="s">
        <v>37</v>
      </c>
      <c r="B40" s="1">
        <v>32.1</v>
      </c>
      <c r="C40" s="1">
        <v>14.2</v>
      </c>
      <c r="D40" s="1">
        <v>1.4</v>
      </c>
      <c r="E40" s="1">
        <v>49</v>
      </c>
      <c r="F40" s="1">
        <v>3.3</v>
      </c>
      <c r="G40" s="1">
        <f t="shared" si="0"/>
        <v>99.999999999999986</v>
      </c>
      <c r="H40" s="1">
        <f t="shared" si="1"/>
        <v>99.999999999999986</v>
      </c>
      <c r="J40" s="1" t="str">
        <f>IF(AND(100+$M$9&gt;H40,100-$M$9&lt;H40),"Pass","Fail")</f>
        <v>Pass</v>
      </c>
    </row>
    <row r="41" spans="1:10" x14ac:dyDescent="0.25">
      <c r="A41" s="2" t="s">
        <v>38</v>
      </c>
      <c r="B41" s="1">
        <v>36.200000000000003</v>
      </c>
      <c r="C41" s="1">
        <v>1.5</v>
      </c>
      <c r="D41" s="1">
        <v>9.1999999999999993</v>
      </c>
      <c r="E41" s="1">
        <v>25.4</v>
      </c>
      <c r="F41" s="1">
        <v>27.7</v>
      </c>
      <c r="G41" s="1">
        <f t="shared" si="0"/>
        <v>100.00000000000001</v>
      </c>
      <c r="H41" s="1">
        <f t="shared" si="1"/>
        <v>100.00000000000001</v>
      </c>
      <c r="J41" s="1" t="str">
        <f>IF(AND(100+$M$9&gt;H41,100-$M$9&lt;H41),"Pass","Fail")</f>
        <v>Pass</v>
      </c>
    </row>
    <row r="42" spans="1:10" x14ac:dyDescent="0.25">
      <c r="A42" s="2" t="s">
        <v>39</v>
      </c>
      <c r="B42" s="1">
        <v>52.1</v>
      </c>
      <c r="C42" s="1">
        <v>1.4</v>
      </c>
      <c r="D42" s="1">
        <v>7</v>
      </c>
      <c r="E42" s="1">
        <v>31</v>
      </c>
      <c r="F42" s="1">
        <v>8.5</v>
      </c>
      <c r="G42" s="1">
        <f t="shared" si="0"/>
        <v>100</v>
      </c>
      <c r="H42" s="1">
        <f t="shared" si="1"/>
        <v>100</v>
      </c>
      <c r="J42" s="1" t="str">
        <f>IF(AND(100+$M$9&gt;H42,100-$M$9&lt;H42),"Pass","Fail")</f>
        <v>Pass</v>
      </c>
    </row>
    <row r="43" spans="1:10" x14ac:dyDescent="0.25">
      <c r="A43" s="2" t="s">
        <v>40</v>
      </c>
      <c r="B43" s="1">
        <v>53.7</v>
      </c>
      <c r="C43" s="1">
        <v>0.5</v>
      </c>
      <c r="D43" s="1">
        <v>2</v>
      </c>
      <c r="E43" s="1">
        <v>43.8</v>
      </c>
      <c r="F43" s="1">
        <v>0</v>
      </c>
      <c r="G43" s="1">
        <f t="shared" si="0"/>
        <v>100</v>
      </c>
      <c r="H43" s="1">
        <f t="shared" si="1"/>
        <v>100</v>
      </c>
      <c r="J43" s="1" t="str">
        <f>IF(AND(100+$M$9&gt;H43,100-$M$9&lt;H43),"Pass","Fail")</f>
        <v>Pass</v>
      </c>
    </row>
    <row r="44" spans="1:10" x14ac:dyDescent="0.25">
      <c r="A44" s="2" t="s">
        <v>40</v>
      </c>
      <c r="B44" s="1">
        <v>62.4</v>
      </c>
      <c r="C44" s="1">
        <v>2</v>
      </c>
      <c r="D44" s="1">
        <v>2</v>
      </c>
      <c r="E44" s="1">
        <v>33.5</v>
      </c>
      <c r="G44" s="1">
        <f t="shared" si="0"/>
        <v>99.9</v>
      </c>
      <c r="H44" s="1">
        <f t="shared" si="1"/>
        <v>99.9</v>
      </c>
      <c r="J44" s="1" t="str">
        <f>IF(AND(100+$M$9&gt;H44,100-$M$9&lt;H44),"Pass","Fail")</f>
        <v>Pass</v>
      </c>
    </row>
    <row r="45" spans="1:10" x14ac:dyDescent="0.25">
      <c r="A45" s="2" t="s">
        <v>41</v>
      </c>
      <c r="B45" s="1">
        <v>0</v>
      </c>
      <c r="E45" s="1">
        <v>36.700000000000003</v>
      </c>
      <c r="F45" s="1">
        <v>63.3</v>
      </c>
      <c r="G45" s="1">
        <f t="shared" si="0"/>
        <v>100</v>
      </c>
      <c r="H45" s="1">
        <f t="shared" si="1"/>
        <v>100</v>
      </c>
      <c r="J45" s="1" t="str">
        <f>IF(AND(100+$M$9&gt;H45,100-$M$9&lt;H45),"Pass","Fail")</f>
        <v>Pass</v>
      </c>
    </row>
    <row r="46" spans="1:10" x14ac:dyDescent="0.25">
      <c r="A46" s="2" t="s">
        <v>42</v>
      </c>
      <c r="B46" s="1">
        <v>63.3</v>
      </c>
      <c r="E46" s="1">
        <v>36.700000000000003</v>
      </c>
      <c r="F46" s="1">
        <v>0</v>
      </c>
      <c r="G46" s="1">
        <f t="shared" si="0"/>
        <v>100</v>
      </c>
      <c r="H46" s="1">
        <f t="shared" si="1"/>
        <v>100</v>
      </c>
      <c r="J46" s="1" t="str">
        <f>IF(AND(100+$M$9&gt;H46,100-$M$9&lt;H46),"Pass","Fail")</f>
        <v>Pass</v>
      </c>
    </row>
    <row r="47" spans="1:10" x14ac:dyDescent="0.25">
      <c r="A47" s="2" t="s">
        <v>43</v>
      </c>
      <c r="B47" s="1">
        <v>64.7</v>
      </c>
      <c r="C47" s="1">
        <v>8.6999999999999993</v>
      </c>
      <c r="D47" s="1">
        <v>9.5</v>
      </c>
      <c r="E47" s="1">
        <v>10.7</v>
      </c>
      <c r="F47" s="1">
        <v>6.3</v>
      </c>
      <c r="G47" s="1">
        <f t="shared" si="0"/>
        <v>99.9</v>
      </c>
      <c r="H47" s="1">
        <f t="shared" si="1"/>
        <v>99.9</v>
      </c>
      <c r="J47" s="1" t="str">
        <f>IF(AND(100+$M$9&gt;H47,100-$M$9&lt;H47),"Pass","Fail")</f>
        <v>Pass</v>
      </c>
    </row>
    <row r="48" spans="1:10" x14ac:dyDescent="0.25">
      <c r="A48" s="2" t="s">
        <v>44</v>
      </c>
      <c r="B48" s="1">
        <v>54.4</v>
      </c>
      <c r="C48" s="1">
        <v>21.1</v>
      </c>
      <c r="D48" s="1">
        <v>4.7</v>
      </c>
      <c r="E48" s="1">
        <v>16.100000000000001</v>
      </c>
      <c r="F48" s="1">
        <v>3.8</v>
      </c>
      <c r="G48" s="1">
        <f t="shared" si="0"/>
        <v>100.10000000000001</v>
      </c>
      <c r="H48" s="1">
        <f t="shared" si="1"/>
        <v>100.10000000000001</v>
      </c>
      <c r="J48" s="1" t="str">
        <f>IF(AND(100+$M$9&gt;H48,100-$M$9&lt;H48),"Pass","Fail")</f>
        <v>Pass</v>
      </c>
    </row>
    <row r="49" spans="1:10" x14ac:dyDescent="0.25">
      <c r="A49" s="2" t="s">
        <v>45</v>
      </c>
      <c r="B49" s="1">
        <v>44.9</v>
      </c>
      <c r="C49" s="1">
        <v>0.5</v>
      </c>
      <c r="D49" s="1">
        <v>0.7</v>
      </c>
      <c r="E49" s="1">
        <v>26.5</v>
      </c>
      <c r="F49" s="1">
        <v>27.4</v>
      </c>
      <c r="G49" s="1">
        <f t="shared" si="0"/>
        <v>100</v>
      </c>
      <c r="H49" s="1">
        <f t="shared" si="1"/>
        <v>100</v>
      </c>
      <c r="J49" s="1" t="str">
        <f>IF(AND(100+$M$9&gt;H49,100-$M$9&lt;H49),"Pass","Fail")</f>
        <v>Pass</v>
      </c>
    </row>
    <row r="50" spans="1:10" x14ac:dyDescent="0.25">
      <c r="A50" s="2" t="s">
        <v>46</v>
      </c>
      <c r="B50" s="1">
        <v>47.8</v>
      </c>
      <c r="C50" s="1">
        <v>18.8</v>
      </c>
      <c r="D50" s="1">
        <v>12.3</v>
      </c>
      <c r="E50" s="1">
        <v>15.3</v>
      </c>
      <c r="F50" s="1">
        <v>5.9</v>
      </c>
      <c r="G50" s="1">
        <f t="shared" si="0"/>
        <v>100.1</v>
      </c>
      <c r="H50" s="1">
        <f t="shared" si="1"/>
        <v>100.1</v>
      </c>
      <c r="J50" s="1" t="str">
        <f>IF(AND(100+$M$9&gt;H50,100-$M$9&lt;H50),"Pass","Fail")</f>
        <v>Pass</v>
      </c>
    </row>
    <row r="51" spans="1:10" x14ac:dyDescent="0.25">
      <c r="A51" s="2" t="s">
        <v>47</v>
      </c>
      <c r="B51" s="1">
        <v>12</v>
      </c>
      <c r="C51" s="1">
        <v>17.899999999999999</v>
      </c>
      <c r="D51" s="1">
        <v>3.3</v>
      </c>
      <c r="E51" s="1">
        <v>46.1</v>
      </c>
      <c r="F51" s="1">
        <v>20.7</v>
      </c>
      <c r="G51" s="1">
        <f t="shared" si="0"/>
        <v>100</v>
      </c>
      <c r="H51" s="1">
        <f t="shared" si="1"/>
        <v>100</v>
      </c>
      <c r="J51" s="1" t="str">
        <f>IF(AND(100+$M$9&gt;H51,100-$M$9&lt;H51),"Pass","Fail")</f>
        <v>Pass</v>
      </c>
    </row>
    <row r="52" spans="1:10" x14ac:dyDescent="0.25">
      <c r="A52" s="2" t="s">
        <v>48</v>
      </c>
      <c r="B52" s="1">
        <v>40.299999999999997</v>
      </c>
      <c r="C52" s="1">
        <v>32.4</v>
      </c>
      <c r="D52" s="1">
        <v>2.2000000000000002</v>
      </c>
      <c r="E52" s="1">
        <v>18.100000000000001</v>
      </c>
      <c r="F52" s="1">
        <v>7</v>
      </c>
      <c r="G52" s="1">
        <f t="shared" si="0"/>
        <v>100</v>
      </c>
      <c r="H52" s="1">
        <f t="shared" si="1"/>
        <v>100</v>
      </c>
      <c r="J52" s="1" t="str">
        <f>IF(AND(100+$M$9&gt;H52,100-$M$9&lt;H52),"Pass","Fail")</f>
        <v>Pass</v>
      </c>
    </row>
    <row r="53" spans="1:10" x14ac:dyDescent="0.25">
      <c r="A53" s="2" t="s">
        <v>49</v>
      </c>
      <c r="B53" s="1">
        <v>19.399999999999999</v>
      </c>
      <c r="C53" s="1">
        <v>32.700000000000003</v>
      </c>
      <c r="D53" s="1">
        <v>0.4</v>
      </c>
      <c r="E53" s="1">
        <v>39.200000000000003</v>
      </c>
      <c r="F53" s="1">
        <v>8.3000000000000007</v>
      </c>
      <c r="G53" s="1">
        <f t="shared" si="0"/>
        <v>100</v>
      </c>
      <c r="H53" s="1">
        <f t="shared" si="1"/>
        <v>100</v>
      </c>
      <c r="J53" s="1" t="str">
        <f>IF(AND(100+$M$9&gt;H53,100-$M$9&lt;H53),"Pass","Fail")</f>
        <v>Pass</v>
      </c>
    </row>
    <row r="54" spans="1:10" x14ac:dyDescent="0.25">
      <c r="A54" s="2" t="s">
        <v>50</v>
      </c>
      <c r="B54" s="1">
        <v>24.2</v>
      </c>
      <c r="C54" s="1">
        <v>21.9</v>
      </c>
      <c r="D54" s="1">
        <v>12.5</v>
      </c>
      <c r="E54" s="1">
        <v>29.7</v>
      </c>
      <c r="F54" s="1">
        <v>11.7</v>
      </c>
      <c r="G54" s="1">
        <f t="shared" si="0"/>
        <v>100</v>
      </c>
      <c r="H54" s="1">
        <f t="shared" si="1"/>
        <v>100</v>
      </c>
      <c r="J54" s="1" t="str">
        <f>IF(AND(100+$M$9&gt;H54,100-$M$9&lt;H54),"Pass","Fail")</f>
        <v>Pass</v>
      </c>
    </row>
    <row r="55" spans="1:10" x14ac:dyDescent="0.25">
      <c r="A55" s="2" t="s">
        <v>51</v>
      </c>
      <c r="B55" s="1">
        <v>18.600000000000001</v>
      </c>
      <c r="C55" s="1">
        <v>24.3</v>
      </c>
      <c r="D55" s="1">
        <v>4.0999999999999996</v>
      </c>
      <c r="E55" s="1">
        <v>27.9</v>
      </c>
      <c r="F55" s="1">
        <v>25.1</v>
      </c>
      <c r="G55" s="1">
        <f t="shared" si="0"/>
        <v>100</v>
      </c>
      <c r="H55" s="1">
        <f t="shared" si="1"/>
        <v>100</v>
      </c>
      <c r="J55" s="1" t="str">
        <f>IF(AND(100+$M$9&gt;H55,100-$M$9&lt;H55),"Pass","Fail")</f>
        <v>Pass</v>
      </c>
    </row>
    <row r="56" spans="1:10" x14ac:dyDescent="0.25">
      <c r="A56" s="2" t="s">
        <v>52</v>
      </c>
      <c r="B56" s="1">
        <v>44.3</v>
      </c>
      <c r="C56" s="1">
        <v>10.5</v>
      </c>
      <c r="D56" s="1">
        <v>12</v>
      </c>
      <c r="E56" s="1">
        <v>25</v>
      </c>
      <c r="F56" s="1">
        <v>8.1</v>
      </c>
      <c r="G56" s="1">
        <f t="shared" si="0"/>
        <v>99.899999999999991</v>
      </c>
      <c r="H56" s="1">
        <f t="shared" si="1"/>
        <v>99.899999999999991</v>
      </c>
      <c r="J56" s="1" t="str">
        <f>IF(AND(100+$M$9&gt;H56,100-$M$9&lt;H56),"Pass","Fail")</f>
        <v>Pass</v>
      </c>
    </row>
    <row r="57" spans="1:10" x14ac:dyDescent="0.25">
      <c r="A57" s="2" t="s">
        <v>53</v>
      </c>
      <c r="B57" s="1">
        <v>72.2</v>
      </c>
      <c r="C57" s="1">
        <v>11.1</v>
      </c>
      <c r="D57" s="1">
        <v>0</v>
      </c>
      <c r="E57" s="1">
        <v>11.1</v>
      </c>
      <c r="F57" s="1">
        <v>5.6</v>
      </c>
      <c r="G57" s="1">
        <f t="shared" si="0"/>
        <v>99.999999999999986</v>
      </c>
      <c r="H57" s="1">
        <f t="shared" si="1"/>
        <v>99.999999999999986</v>
      </c>
      <c r="J57" s="1" t="str">
        <f>IF(AND(100+$M$9&gt;H57,100-$M$9&lt;H57),"Pass","Fail")</f>
        <v>Pass</v>
      </c>
    </row>
    <row r="58" spans="1:10" x14ac:dyDescent="0.25">
      <c r="A58" s="2" t="s">
        <v>54</v>
      </c>
      <c r="B58" s="1">
        <v>17.899999999999999</v>
      </c>
      <c r="C58" s="1">
        <v>39.6</v>
      </c>
      <c r="D58" s="1">
        <v>1.7</v>
      </c>
      <c r="E58" s="1">
        <v>10.4</v>
      </c>
      <c r="F58" s="1">
        <v>30.4</v>
      </c>
      <c r="G58" s="1">
        <f t="shared" si="0"/>
        <v>100</v>
      </c>
      <c r="H58" s="1">
        <f t="shared" si="1"/>
        <v>100</v>
      </c>
      <c r="J58" s="1" t="str">
        <f>IF(AND(100+$M$9&gt;H58,100-$M$9&lt;H58),"Pass","Fail")</f>
        <v>Pass</v>
      </c>
    </row>
    <row r="59" spans="1:10" x14ac:dyDescent="0.25">
      <c r="A59" s="2" t="s">
        <v>55</v>
      </c>
      <c r="B59" s="1">
        <v>4.9000000000000004</v>
      </c>
      <c r="C59" s="1">
        <v>73.599999999999994</v>
      </c>
      <c r="D59" s="1">
        <v>3.2</v>
      </c>
      <c r="E59" s="1">
        <v>15.5</v>
      </c>
      <c r="F59" s="1">
        <v>2.7</v>
      </c>
      <c r="G59" s="1">
        <f t="shared" si="0"/>
        <v>99.9</v>
      </c>
      <c r="H59" s="1">
        <f t="shared" si="1"/>
        <v>99.9</v>
      </c>
      <c r="J59" s="1" t="str">
        <f>IF(AND(100+$M$9&gt;H59,100-$M$9&lt;H59),"Pass","Fail")</f>
        <v>Pass</v>
      </c>
    </row>
    <row r="60" spans="1:10" x14ac:dyDescent="0.25">
      <c r="A60" s="2" t="s">
        <v>146</v>
      </c>
      <c r="B60" s="1">
        <v>48.7</v>
      </c>
      <c r="C60" s="1">
        <v>24.1</v>
      </c>
      <c r="D60" s="1">
        <v>0.6</v>
      </c>
      <c r="E60" s="1">
        <v>21.6</v>
      </c>
      <c r="F60" s="1">
        <v>5</v>
      </c>
      <c r="G60" s="1">
        <f t="shared" si="0"/>
        <v>100</v>
      </c>
      <c r="H60" s="1">
        <f t="shared" si="1"/>
        <v>100</v>
      </c>
      <c r="J60" s="1" t="str">
        <f>IF(AND(100+$M$9&gt;H60,100-$M$9&lt;H60),"Pass","Fail")</f>
        <v>Pass</v>
      </c>
    </row>
    <row r="61" spans="1:10" x14ac:dyDescent="0.25">
      <c r="A61" s="2" t="s">
        <v>56</v>
      </c>
      <c r="B61" s="1">
        <v>62.2</v>
      </c>
      <c r="C61" s="1">
        <v>11.7</v>
      </c>
      <c r="D61" s="1">
        <v>5.3</v>
      </c>
      <c r="E61" s="1">
        <v>18.600000000000001</v>
      </c>
      <c r="F61" s="1">
        <v>2.1</v>
      </c>
      <c r="G61" s="1">
        <f t="shared" si="0"/>
        <v>99.9</v>
      </c>
      <c r="H61" s="1">
        <f t="shared" si="1"/>
        <v>99.9</v>
      </c>
      <c r="J61" s="1" t="str">
        <f>IF(AND(100+$M$9&gt;H61,100-$M$9&lt;H61),"Pass","Fail")</f>
        <v>Pass</v>
      </c>
    </row>
    <row r="62" spans="1:10" x14ac:dyDescent="0.25">
      <c r="A62" s="2" t="s">
        <v>57</v>
      </c>
      <c r="B62" s="1">
        <v>46.3</v>
      </c>
      <c r="C62" s="1">
        <v>12.2</v>
      </c>
      <c r="D62" s="1">
        <v>2.7</v>
      </c>
      <c r="E62" s="1">
        <v>28.7</v>
      </c>
      <c r="F62" s="1">
        <v>10.1</v>
      </c>
      <c r="G62" s="1">
        <f t="shared" si="0"/>
        <v>100</v>
      </c>
      <c r="H62" s="1">
        <f t="shared" si="1"/>
        <v>100</v>
      </c>
      <c r="J62" s="1" t="str">
        <f>IF(AND(100+$M$9&gt;H62,100-$M$9&lt;H62),"Pass","Fail")</f>
        <v>Pass</v>
      </c>
    </row>
    <row r="63" spans="1:10" x14ac:dyDescent="0.25">
      <c r="A63" s="2" t="s">
        <v>58</v>
      </c>
      <c r="B63" s="1">
        <v>42.8</v>
      </c>
      <c r="C63" s="1">
        <v>25.6</v>
      </c>
      <c r="D63" s="1">
        <v>7.3</v>
      </c>
      <c r="E63" s="1">
        <v>17.600000000000001</v>
      </c>
      <c r="F63" s="1">
        <v>6.7</v>
      </c>
      <c r="G63" s="1">
        <f t="shared" si="0"/>
        <v>100.00000000000001</v>
      </c>
      <c r="H63" s="1">
        <f t="shared" si="1"/>
        <v>100.00000000000001</v>
      </c>
      <c r="J63" s="1" t="str">
        <f>IF(AND(100+$M$9&gt;H63,100-$M$9&lt;H63),"Pass","Fail")</f>
        <v>Pass</v>
      </c>
    </row>
    <row r="64" spans="1:10" x14ac:dyDescent="0.25">
      <c r="A64" s="2" t="s">
        <v>59</v>
      </c>
      <c r="B64" s="1">
        <v>33</v>
      </c>
      <c r="C64" s="1">
        <v>28.8</v>
      </c>
      <c r="D64" s="1">
        <v>8.4</v>
      </c>
      <c r="E64" s="1">
        <v>22.2</v>
      </c>
      <c r="F64" s="1">
        <v>7.7</v>
      </c>
      <c r="G64" s="1">
        <f t="shared" si="0"/>
        <v>100.10000000000001</v>
      </c>
      <c r="H64" s="1">
        <f t="shared" si="1"/>
        <v>100.10000000000001</v>
      </c>
      <c r="J64" s="1" t="str">
        <f>IF(AND(100+$M$9&gt;H64,100-$M$9&lt;H64),"Pass","Fail")</f>
        <v>Pass</v>
      </c>
    </row>
    <row r="65" spans="1:10" x14ac:dyDescent="0.25">
      <c r="A65" s="2" t="s">
        <v>60</v>
      </c>
      <c r="B65" s="1">
        <v>32.4</v>
      </c>
      <c r="C65" s="1">
        <v>17.2</v>
      </c>
      <c r="D65" s="1">
        <v>15.1</v>
      </c>
      <c r="E65" s="1">
        <v>35</v>
      </c>
      <c r="F65" s="1">
        <v>1</v>
      </c>
      <c r="G65" s="1">
        <f t="shared" si="0"/>
        <v>100.69999999999999</v>
      </c>
      <c r="H65" s="1">
        <f t="shared" si="1"/>
        <v>100.69999999999999</v>
      </c>
      <c r="J65" s="1" t="str">
        <f>IF(AND(100+$M$9&gt;H65,100-$M$9&lt;H65),"Pass","Fail")</f>
        <v>Fail</v>
      </c>
    </row>
    <row r="66" spans="1:10" x14ac:dyDescent="0.25">
      <c r="A66" s="2" t="s">
        <v>61</v>
      </c>
      <c r="B66" s="1">
        <v>71.3</v>
      </c>
      <c r="C66" s="1">
        <v>0</v>
      </c>
      <c r="D66" s="1">
        <v>0</v>
      </c>
      <c r="E66" s="1">
        <v>28.7</v>
      </c>
      <c r="F66" s="1">
        <v>0</v>
      </c>
      <c r="G66" s="1">
        <f t="shared" si="0"/>
        <v>100</v>
      </c>
      <c r="H66" s="1">
        <f t="shared" si="1"/>
        <v>100</v>
      </c>
      <c r="J66" s="1" t="str">
        <f>IF(AND(100+$M$9&gt;H66,100-$M$9&lt;H66),"Pass","Fail")</f>
        <v>Pass</v>
      </c>
    </row>
    <row r="67" spans="1:10" x14ac:dyDescent="0.25">
      <c r="A67" s="2" t="s">
        <v>62</v>
      </c>
      <c r="B67" s="1">
        <v>59.8</v>
      </c>
      <c r="C67" s="1">
        <v>4.3</v>
      </c>
      <c r="D67" s="1">
        <v>1.7</v>
      </c>
      <c r="E67" s="1">
        <v>30.9</v>
      </c>
      <c r="F67" s="1">
        <v>3.3</v>
      </c>
      <c r="G67" s="1">
        <f t="shared" ref="G67:G130" si="2">SUM(B67:F67)</f>
        <v>99.999999999999986</v>
      </c>
      <c r="H67" s="1">
        <f t="shared" ref="H67:H130" si="3">G67</f>
        <v>99.999999999999986</v>
      </c>
      <c r="J67" s="1" t="str">
        <f>IF(AND(100+$M$9&gt;H67,100-$M$9&lt;H67),"Pass","Fail")</f>
        <v>Pass</v>
      </c>
    </row>
    <row r="68" spans="1:10" x14ac:dyDescent="0.25">
      <c r="A68" s="2" t="s">
        <v>63</v>
      </c>
      <c r="B68" s="1">
        <v>36.4</v>
      </c>
      <c r="C68" s="1">
        <v>24.2</v>
      </c>
      <c r="D68" s="1">
        <v>2.4</v>
      </c>
      <c r="E68" s="1">
        <v>37</v>
      </c>
      <c r="F68" s="1">
        <v>0</v>
      </c>
      <c r="G68" s="1">
        <f t="shared" si="2"/>
        <v>100</v>
      </c>
      <c r="H68" s="1">
        <f t="shared" si="3"/>
        <v>100</v>
      </c>
      <c r="J68" s="1" t="str">
        <f>IF(AND(100+$M$9&gt;H68,100-$M$9&lt;H68),"Pass","Fail")</f>
        <v>Pass</v>
      </c>
    </row>
    <row r="69" spans="1:10" x14ac:dyDescent="0.25">
      <c r="A69" s="2" t="s">
        <v>64</v>
      </c>
      <c r="B69" s="1">
        <v>40</v>
      </c>
      <c r="C69" s="1">
        <v>20</v>
      </c>
      <c r="D69" s="1">
        <v>0</v>
      </c>
      <c r="E69" s="1">
        <v>40</v>
      </c>
      <c r="F69" s="1">
        <v>0</v>
      </c>
      <c r="G69" s="1">
        <f t="shared" si="2"/>
        <v>100</v>
      </c>
      <c r="H69" s="1">
        <f t="shared" si="3"/>
        <v>100</v>
      </c>
      <c r="J69" s="1" t="str">
        <f>IF(AND(100+$M$9&gt;H69,100-$M$9&lt;H69),"Pass","Fail")</f>
        <v>Pass</v>
      </c>
    </row>
    <row r="70" spans="1:10" x14ac:dyDescent="0.25">
      <c r="A70" s="2" t="s">
        <v>65</v>
      </c>
      <c r="B70" s="1">
        <v>27.6</v>
      </c>
      <c r="C70" s="1">
        <v>2.1</v>
      </c>
      <c r="D70" s="1">
        <v>0.2</v>
      </c>
      <c r="E70" s="1">
        <v>40</v>
      </c>
      <c r="F70" s="1">
        <v>30</v>
      </c>
      <c r="G70" s="1">
        <f t="shared" si="2"/>
        <v>99.9</v>
      </c>
      <c r="H70" s="1">
        <f t="shared" si="3"/>
        <v>99.9</v>
      </c>
      <c r="J70" s="1" t="str">
        <f>IF(AND(100+$M$9&gt;H70,100-$M$9&lt;H70),"Pass","Fail")</f>
        <v>Pass</v>
      </c>
    </row>
    <row r="71" spans="1:10" x14ac:dyDescent="0.25">
      <c r="A71" s="2" t="s">
        <v>66</v>
      </c>
      <c r="B71" s="1">
        <v>44.9</v>
      </c>
      <c r="C71" s="1">
        <v>12</v>
      </c>
      <c r="D71" s="1">
        <v>4.4000000000000004</v>
      </c>
      <c r="E71" s="1">
        <v>34.799999999999997</v>
      </c>
      <c r="F71" s="1">
        <v>3.8</v>
      </c>
      <c r="G71" s="1">
        <f t="shared" si="2"/>
        <v>99.899999999999991</v>
      </c>
      <c r="H71" s="1">
        <f t="shared" si="3"/>
        <v>99.899999999999991</v>
      </c>
      <c r="J71" s="1" t="str">
        <f>IF(AND(100+$M$9&gt;H71,100-$M$9&lt;H71),"Pass","Fail")</f>
        <v>Pass</v>
      </c>
    </row>
    <row r="72" spans="1:10" x14ac:dyDescent="0.25">
      <c r="A72" s="2" t="s">
        <v>67</v>
      </c>
      <c r="B72" s="1">
        <v>42.4</v>
      </c>
      <c r="C72" s="1">
        <v>20.7</v>
      </c>
      <c r="E72" s="1">
        <v>37</v>
      </c>
      <c r="F72" s="1">
        <v>0</v>
      </c>
      <c r="G72" s="1">
        <f t="shared" si="2"/>
        <v>100.1</v>
      </c>
      <c r="H72" s="1">
        <f t="shared" si="3"/>
        <v>100.1</v>
      </c>
      <c r="J72" s="1" t="str">
        <f>IF(AND(100+$M$9&gt;H72,100-$M$9&lt;H72),"Pass","Fail")</f>
        <v>Pass</v>
      </c>
    </row>
    <row r="73" spans="1:10" x14ac:dyDescent="0.25">
      <c r="A73" s="2" t="s">
        <v>68</v>
      </c>
      <c r="B73" s="1">
        <v>75</v>
      </c>
      <c r="C73" s="1">
        <v>1.9</v>
      </c>
      <c r="D73" s="1">
        <v>2.2999999999999998</v>
      </c>
      <c r="E73" s="1">
        <v>20.8</v>
      </c>
      <c r="F73" s="1">
        <v>0</v>
      </c>
      <c r="G73" s="1">
        <f t="shared" si="2"/>
        <v>100</v>
      </c>
      <c r="H73" s="1">
        <f t="shared" si="3"/>
        <v>100</v>
      </c>
      <c r="J73" s="1" t="str">
        <f>IF(AND(100+$M$9&gt;H73,100-$M$9&lt;H73),"Pass","Fail")</f>
        <v>Pass</v>
      </c>
    </row>
    <row r="74" spans="1:10" x14ac:dyDescent="0.25">
      <c r="A74" s="2" t="s">
        <v>69</v>
      </c>
      <c r="B74" s="1">
        <v>46.4</v>
      </c>
      <c r="C74" s="1">
        <v>5.7</v>
      </c>
      <c r="D74" s="1">
        <v>8.9</v>
      </c>
      <c r="E74" s="1">
        <v>38</v>
      </c>
      <c r="F74" s="1">
        <v>1</v>
      </c>
      <c r="G74" s="1">
        <f t="shared" si="2"/>
        <v>100</v>
      </c>
      <c r="H74" s="1">
        <f t="shared" si="3"/>
        <v>100</v>
      </c>
      <c r="J74" s="1" t="str">
        <f>IF(AND(100+$M$9&gt;H74,100-$M$9&lt;H74),"Pass","Fail")</f>
        <v>Pass</v>
      </c>
    </row>
    <row r="75" spans="1:10" x14ac:dyDescent="0.25">
      <c r="A75" s="2" t="s">
        <v>70</v>
      </c>
      <c r="B75" s="1">
        <v>62.5</v>
      </c>
      <c r="C75" s="1">
        <v>9.4</v>
      </c>
      <c r="D75" s="1">
        <v>3.1</v>
      </c>
      <c r="E75" s="1">
        <v>25</v>
      </c>
      <c r="F75" s="1">
        <v>0</v>
      </c>
      <c r="G75" s="1">
        <f t="shared" si="2"/>
        <v>100</v>
      </c>
      <c r="H75" s="1">
        <f t="shared" si="3"/>
        <v>100</v>
      </c>
      <c r="J75" s="1" t="str">
        <f>IF(AND(100+$M$9&gt;H75,100-$M$9&lt;H75),"Pass","Fail")</f>
        <v>Pass</v>
      </c>
    </row>
    <row r="76" spans="1:10" x14ac:dyDescent="0.25">
      <c r="A76" s="2" t="s">
        <v>71</v>
      </c>
      <c r="B76" s="1">
        <v>52.9</v>
      </c>
      <c r="E76" s="1">
        <v>47.1</v>
      </c>
      <c r="F76" s="1">
        <v>0</v>
      </c>
      <c r="G76" s="1">
        <f t="shared" si="2"/>
        <v>100</v>
      </c>
      <c r="H76" s="1">
        <f t="shared" si="3"/>
        <v>100</v>
      </c>
      <c r="J76" s="1" t="str">
        <f>IF(AND(100+$M$9&gt;H76,100-$M$9&lt;H76),"Pass","Fail")</f>
        <v>Pass</v>
      </c>
    </row>
    <row r="77" spans="1:10" x14ac:dyDescent="0.25">
      <c r="A77" s="2" t="s">
        <v>72</v>
      </c>
      <c r="B77" s="1">
        <v>31.1</v>
      </c>
      <c r="C77" s="1">
        <v>3.2</v>
      </c>
      <c r="D77" s="1">
        <v>16</v>
      </c>
      <c r="E77" s="1">
        <v>49.6</v>
      </c>
      <c r="F77" s="1">
        <v>0.1</v>
      </c>
      <c r="G77" s="1">
        <f t="shared" si="2"/>
        <v>100</v>
      </c>
      <c r="H77" s="1">
        <f t="shared" si="3"/>
        <v>100</v>
      </c>
      <c r="J77" s="1" t="str">
        <f>IF(AND(100+$M$9&gt;H77,100-$M$9&lt;H77),"Pass","Fail")</f>
        <v>Pass</v>
      </c>
    </row>
    <row r="78" spans="1:10" x14ac:dyDescent="0.25">
      <c r="A78" s="2" t="s">
        <v>73</v>
      </c>
      <c r="B78" s="1">
        <v>0</v>
      </c>
      <c r="C78" s="1">
        <v>75</v>
      </c>
      <c r="D78" s="1">
        <v>0</v>
      </c>
      <c r="E78" s="1">
        <v>25</v>
      </c>
      <c r="F78" s="1">
        <v>0</v>
      </c>
      <c r="G78" s="1">
        <f t="shared" si="2"/>
        <v>100</v>
      </c>
      <c r="H78" s="1">
        <f t="shared" si="3"/>
        <v>100</v>
      </c>
      <c r="J78" s="1" t="str">
        <f>IF(AND(100+$M$9&gt;H78,100-$M$9&lt;H78),"Pass","Fail")</f>
        <v>Pass</v>
      </c>
    </row>
    <row r="79" spans="1:10" x14ac:dyDescent="0.25">
      <c r="A79" s="2" t="s">
        <v>74</v>
      </c>
      <c r="B79" s="1">
        <v>27.9</v>
      </c>
      <c r="C79" s="1">
        <v>42.3</v>
      </c>
      <c r="D79" s="1">
        <v>2.4</v>
      </c>
      <c r="E79" s="1">
        <v>11.5</v>
      </c>
      <c r="F79" s="1">
        <v>15.9</v>
      </c>
      <c r="G79" s="1">
        <f t="shared" si="2"/>
        <v>100</v>
      </c>
      <c r="H79" s="1">
        <f t="shared" si="3"/>
        <v>100</v>
      </c>
      <c r="J79" s="1" t="str">
        <f>IF(AND(100+$M$9&gt;H79,100-$M$9&lt;H79),"Pass","Fail")</f>
        <v>Pass</v>
      </c>
    </row>
    <row r="80" spans="1:10" x14ac:dyDescent="0.25">
      <c r="A80" s="2" t="s">
        <v>75</v>
      </c>
      <c r="B80" s="1">
        <v>18.2</v>
      </c>
      <c r="C80" s="1">
        <v>40.9</v>
      </c>
      <c r="D80" s="1">
        <v>4.5</v>
      </c>
      <c r="E80" s="1">
        <v>27.3</v>
      </c>
      <c r="F80" s="1">
        <v>9.1</v>
      </c>
      <c r="G80" s="1">
        <f t="shared" si="2"/>
        <v>99.999999999999986</v>
      </c>
      <c r="H80" s="1">
        <f t="shared" si="3"/>
        <v>99.999999999999986</v>
      </c>
      <c r="J80" s="1" t="str">
        <f>IF(AND(100+$M$9&gt;H80,100-$M$9&lt;H80),"Pass","Fail")</f>
        <v>Pass</v>
      </c>
    </row>
    <row r="81" spans="1:10" x14ac:dyDescent="0.25">
      <c r="A81" s="2" t="s">
        <v>76</v>
      </c>
      <c r="B81" s="1">
        <v>33.299999999999997</v>
      </c>
      <c r="C81" s="1">
        <v>66.7</v>
      </c>
      <c r="G81" s="1">
        <f t="shared" si="2"/>
        <v>100</v>
      </c>
      <c r="H81" s="1">
        <f t="shared" si="3"/>
        <v>100</v>
      </c>
      <c r="J81" s="1" t="str">
        <f>IF(AND(100+$M$9&gt;H81,100-$M$9&lt;H81),"Pass","Fail")</f>
        <v>Pass</v>
      </c>
    </row>
    <row r="82" spans="1:10" x14ac:dyDescent="0.25">
      <c r="A82" s="2" t="s">
        <v>77</v>
      </c>
      <c r="B82" s="1">
        <v>16.7</v>
      </c>
      <c r="C82" s="1">
        <v>45.8</v>
      </c>
      <c r="D82" s="1">
        <v>6.9</v>
      </c>
      <c r="E82" s="1">
        <v>30.6</v>
      </c>
      <c r="F82" s="1">
        <v>0</v>
      </c>
      <c r="G82" s="1">
        <f>SUM(B82:F82)</f>
        <v>100</v>
      </c>
      <c r="H82" s="1">
        <f t="shared" si="3"/>
        <v>100</v>
      </c>
      <c r="J82" s="1" t="str">
        <f>IF(AND(100+$M$9&gt;H82,100-$M$9&lt;H82),"Pass","Fail")</f>
        <v>Pass</v>
      </c>
    </row>
    <row r="83" spans="1:10" x14ac:dyDescent="0.25">
      <c r="A83" s="2" t="s">
        <v>78</v>
      </c>
      <c r="B83" s="1">
        <v>18.399999999999999</v>
      </c>
      <c r="C83" s="1">
        <v>9.6</v>
      </c>
      <c r="D83" s="1">
        <v>1.1000000000000001</v>
      </c>
      <c r="E83" s="1">
        <v>28.5</v>
      </c>
      <c r="F83" s="1">
        <v>42.4</v>
      </c>
      <c r="G83" s="1">
        <f t="shared" si="2"/>
        <v>100</v>
      </c>
      <c r="H83" s="1">
        <f t="shared" si="3"/>
        <v>100</v>
      </c>
      <c r="J83" s="1" t="str">
        <f>IF(AND(100+$M$9&gt;H83,100-$M$9&lt;H83),"Pass","Fail")</f>
        <v>Pass</v>
      </c>
    </row>
    <row r="84" spans="1:10" x14ac:dyDescent="0.25">
      <c r="A84" s="2" t="s">
        <v>149</v>
      </c>
      <c r="B84" s="1">
        <v>50</v>
      </c>
      <c r="C84" s="1">
        <v>0</v>
      </c>
      <c r="D84" s="1">
        <v>0</v>
      </c>
      <c r="E84" s="1">
        <v>50</v>
      </c>
      <c r="F84" s="1">
        <v>0</v>
      </c>
      <c r="G84" s="1">
        <f t="shared" si="2"/>
        <v>100</v>
      </c>
      <c r="H84" s="1">
        <f t="shared" si="3"/>
        <v>100</v>
      </c>
      <c r="J84" s="1" t="str">
        <f>IF(AND(100+$M$9&gt;H84,100-$M$9&lt;H84),"Pass","Fail")</f>
        <v>Pass</v>
      </c>
    </row>
    <row r="85" spans="1:10" x14ac:dyDescent="0.25">
      <c r="A85" s="2" t="s">
        <v>79</v>
      </c>
      <c r="B85" s="1">
        <v>39.299999999999997</v>
      </c>
      <c r="C85" s="1">
        <v>18.600000000000001</v>
      </c>
      <c r="D85" s="1">
        <v>1.2</v>
      </c>
      <c r="E85" s="1">
        <v>28.7</v>
      </c>
      <c r="F85" s="1">
        <v>12.2</v>
      </c>
      <c r="G85" s="1">
        <f t="shared" si="2"/>
        <v>100</v>
      </c>
      <c r="H85" s="1">
        <f t="shared" si="3"/>
        <v>100</v>
      </c>
      <c r="J85" s="1" t="str">
        <f>IF(AND(100+$M$9&gt;H85,100-$M$9&lt;H85),"Pass","Fail")</f>
        <v>Pass</v>
      </c>
    </row>
    <row r="86" spans="1:10" x14ac:dyDescent="0.25">
      <c r="A86" s="2" t="s">
        <v>80</v>
      </c>
      <c r="B86" s="1">
        <v>64.599999999999994</v>
      </c>
      <c r="C86" s="1">
        <v>15.4</v>
      </c>
      <c r="D86" s="1">
        <v>1.5</v>
      </c>
      <c r="E86" s="1">
        <v>13.8</v>
      </c>
      <c r="F86" s="1">
        <v>4.5999999999999996</v>
      </c>
      <c r="G86" s="1">
        <f t="shared" si="2"/>
        <v>99.899999999999991</v>
      </c>
      <c r="H86" s="1">
        <f t="shared" si="3"/>
        <v>99.899999999999991</v>
      </c>
      <c r="J86" s="1" t="str">
        <f>IF(AND(100+$M$9&gt;H86,100-$M$9&lt;H86),"Pass","Fail")</f>
        <v>Pass</v>
      </c>
    </row>
    <row r="87" spans="1:10" x14ac:dyDescent="0.25">
      <c r="A87" s="2" t="s">
        <v>81</v>
      </c>
      <c r="B87" s="1">
        <v>31.2</v>
      </c>
      <c r="C87" s="1">
        <v>28.7</v>
      </c>
      <c r="D87" s="1">
        <v>5.9</v>
      </c>
      <c r="E87" s="1">
        <v>26.3</v>
      </c>
      <c r="F87" s="1">
        <v>7.9</v>
      </c>
      <c r="G87" s="1">
        <f t="shared" si="2"/>
        <v>100</v>
      </c>
      <c r="H87" s="1">
        <f t="shared" si="3"/>
        <v>100</v>
      </c>
      <c r="J87" s="1" t="str">
        <f>IF(AND(100+$M$9&gt;H87,100-$M$9&lt;H87),"Pass","Fail")</f>
        <v>Pass</v>
      </c>
    </row>
    <row r="88" spans="1:10" x14ac:dyDescent="0.25">
      <c r="A88" s="2" t="s">
        <v>82</v>
      </c>
      <c r="B88" s="1">
        <v>10.8</v>
      </c>
      <c r="C88" s="1">
        <v>64.8</v>
      </c>
      <c r="D88" s="1">
        <v>3.1</v>
      </c>
      <c r="E88" s="1">
        <v>14.2</v>
      </c>
      <c r="F88" s="1">
        <v>7.1</v>
      </c>
      <c r="G88" s="1">
        <f t="shared" si="2"/>
        <v>99.999999999999986</v>
      </c>
      <c r="H88" s="1">
        <f t="shared" si="3"/>
        <v>99.999999999999986</v>
      </c>
      <c r="J88" s="1" t="str">
        <f>IF(AND(100+$M$9&gt;H88,100-$M$9&lt;H88),"Pass","Fail")</f>
        <v>Pass</v>
      </c>
    </row>
    <row r="89" spans="1:10" x14ac:dyDescent="0.25">
      <c r="A89" s="2" t="s">
        <v>83</v>
      </c>
      <c r="B89" s="1">
        <v>38</v>
      </c>
      <c r="C89" s="1">
        <v>21.4</v>
      </c>
      <c r="D89" s="1">
        <v>29.8</v>
      </c>
      <c r="E89" s="1">
        <v>9.1999999999999993</v>
      </c>
      <c r="F89" s="1">
        <v>1.6</v>
      </c>
      <c r="G89" s="1">
        <f t="shared" si="2"/>
        <v>100</v>
      </c>
      <c r="H89" s="1">
        <f t="shared" si="3"/>
        <v>100</v>
      </c>
      <c r="J89" s="1" t="str">
        <f>IF(AND(100+$M$9&gt;H89,100-$M$9&lt;H89),"Pass","Fail")</f>
        <v>Pass</v>
      </c>
    </row>
    <row r="90" spans="1:10" x14ac:dyDescent="0.25">
      <c r="A90" s="2" t="s">
        <v>84</v>
      </c>
      <c r="B90" s="1">
        <v>68.5</v>
      </c>
      <c r="C90" s="1">
        <v>15.9</v>
      </c>
      <c r="D90" s="1">
        <v>1.5</v>
      </c>
      <c r="E90" s="1">
        <v>7.6</v>
      </c>
      <c r="F90" s="1">
        <v>6.4</v>
      </c>
      <c r="G90" s="1">
        <f t="shared" si="2"/>
        <v>99.9</v>
      </c>
      <c r="H90" s="1">
        <f t="shared" si="3"/>
        <v>99.9</v>
      </c>
      <c r="J90" s="1" t="str">
        <f>IF(AND(100+$M$9&gt;H90,100-$M$9&lt;H90),"Pass","Fail")</f>
        <v>Pass</v>
      </c>
    </row>
    <row r="91" spans="1:10" x14ac:dyDescent="0.25">
      <c r="A91" s="2" t="s">
        <v>85</v>
      </c>
      <c r="B91" s="1">
        <v>23.2</v>
      </c>
      <c r="C91" s="1">
        <v>26</v>
      </c>
      <c r="D91" s="1">
        <v>5.5</v>
      </c>
      <c r="E91" s="1">
        <v>32.799999999999997</v>
      </c>
      <c r="F91" s="1">
        <v>12.5</v>
      </c>
      <c r="G91" s="1">
        <f t="shared" si="2"/>
        <v>100</v>
      </c>
      <c r="H91" s="1">
        <f t="shared" si="3"/>
        <v>100</v>
      </c>
      <c r="J91" s="1" t="str">
        <f>IF(AND(100+$M$9&gt;H91,100-$M$9&lt;H91),"Pass","Fail")</f>
        <v>Pass</v>
      </c>
    </row>
    <row r="92" spans="1:10" x14ac:dyDescent="0.25">
      <c r="A92" s="2" t="s">
        <v>86</v>
      </c>
      <c r="B92" s="1">
        <v>49.6</v>
      </c>
      <c r="G92" s="1">
        <f t="shared" si="2"/>
        <v>49.6</v>
      </c>
      <c r="H92" s="1">
        <f t="shared" si="3"/>
        <v>49.6</v>
      </c>
      <c r="J92" s="1" t="str">
        <f>IF(AND(100+$M$9&gt;H92,100-$M$9&lt;H92),"Pass","Fail")</f>
        <v>Fail</v>
      </c>
    </row>
    <row r="93" spans="1:10" x14ac:dyDescent="0.25">
      <c r="A93" s="2" t="s">
        <v>87</v>
      </c>
      <c r="B93" s="1">
        <v>64.7</v>
      </c>
      <c r="C93" s="1">
        <v>17</v>
      </c>
      <c r="D93" s="1">
        <v>8.9</v>
      </c>
      <c r="E93" s="1">
        <v>11.9</v>
      </c>
      <c r="F93" s="1">
        <v>12.6</v>
      </c>
      <c r="G93" s="1">
        <f t="shared" si="2"/>
        <v>115.10000000000001</v>
      </c>
      <c r="H93" s="1">
        <f t="shared" si="3"/>
        <v>115.10000000000001</v>
      </c>
      <c r="J93" s="1" t="str">
        <f>IF(AND(100+$M$9&gt;H93,100-$M$9&lt;H93),"Pass","Fail")</f>
        <v>Fail</v>
      </c>
    </row>
    <row r="94" spans="1:10" x14ac:dyDescent="0.25">
      <c r="A94" s="2" t="s">
        <v>150</v>
      </c>
      <c r="B94" s="1">
        <v>26.7</v>
      </c>
      <c r="C94" s="1">
        <v>2.5</v>
      </c>
      <c r="D94" s="1">
        <v>1.9</v>
      </c>
      <c r="E94" s="1">
        <v>32.700000000000003</v>
      </c>
      <c r="F94" s="1">
        <v>10.7</v>
      </c>
      <c r="G94" s="1">
        <f t="shared" si="2"/>
        <v>74.5</v>
      </c>
      <c r="H94" s="1">
        <f t="shared" si="3"/>
        <v>74.5</v>
      </c>
      <c r="J94" s="1" t="str">
        <f>IF(AND(100+$M$9&gt;H94,100-$M$9&lt;H94),"Pass","Fail")</f>
        <v>Fail</v>
      </c>
    </row>
    <row r="95" spans="1:10" x14ac:dyDescent="0.25">
      <c r="A95" s="2" t="s">
        <v>88</v>
      </c>
      <c r="C95" s="1">
        <v>3.9</v>
      </c>
      <c r="D95" s="1">
        <v>0.7</v>
      </c>
      <c r="E95" s="1">
        <v>22.5</v>
      </c>
      <c r="F95" s="1">
        <v>8.1</v>
      </c>
      <c r="G95" s="1">
        <f t="shared" si="2"/>
        <v>35.200000000000003</v>
      </c>
      <c r="H95" s="1">
        <f t="shared" si="3"/>
        <v>35.200000000000003</v>
      </c>
      <c r="J95" s="1" t="str">
        <f>IF(AND(100+$M$9&gt;H95,100-$M$9&lt;H95),"Pass","Fail")</f>
        <v>Fail</v>
      </c>
    </row>
    <row r="96" spans="1:10" x14ac:dyDescent="0.25">
      <c r="A96" s="2" t="s">
        <v>89</v>
      </c>
      <c r="B96" s="1">
        <v>32.299999999999997</v>
      </c>
      <c r="G96" s="1">
        <f t="shared" si="2"/>
        <v>32.299999999999997</v>
      </c>
      <c r="H96" s="1">
        <f t="shared" si="3"/>
        <v>32.299999999999997</v>
      </c>
      <c r="J96" s="1" t="str">
        <f>IF(AND(100+$M$9&gt;H96,100-$M$9&lt;H96),"Pass","Fail")</f>
        <v>Fail</v>
      </c>
    </row>
    <row r="97" spans="1:10" x14ac:dyDescent="0.25">
      <c r="A97" s="2" t="s">
        <v>90</v>
      </c>
      <c r="E97" s="1">
        <v>100</v>
      </c>
      <c r="G97" s="1">
        <f t="shared" si="2"/>
        <v>100</v>
      </c>
      <c r="H97" s="1">
        <f t="shared" si="3"/>
        <v>100</v>
      </c>
      <c r="J97" s="1" t="str">
        <f>IF(AND(100+$M$9&gt;H97,100-$M$9&lt;H97),"Pass","Fail")</f>
        <v>Pass</v>
      </c>
    </row>
    <row r="98" spans="1:10" x14ac:dyDescent="0.25">
      <c r="A98" s="2" t="s">
        <v>91</v>
      </c>
      <c r="B98" s="1">
        <v>52.5</v>
      </c>
      <c r="C98" s="1">
        <v>4.4000000000000004</v>
      </c>
      <c r="D98" s="1">
        <v>5.7</v>
      </c>
      <c r="E98" s="1">
        <v>40</v>
      </c>
      <c r="F98" s="1">
        <v>17.5</v>
      </c>
      <c r="G98" s="1">
        <f t="shared" si="2"/>
        <v>120.1</v>
      </c>
      <c r="H98" s="1">
        <f t="shared" si="3"/>
        <v>120.1</v>
      </c>
      <c r="J98" s="1" t="str">
        <f>IF(AND(100+$M$9&gt;H98,100-$M$9&lt;H98),"Pass","Fail")</f>
        <v>Fail</v>
      </c>
    </row>
    <row r="99" spans="1:10" x14ac:dyDescent="0.25">
      <c r="A99" s="2" t="s">
        <v>92</v>
      </c>
      <c r="B99" s="1">
        <v>16.5</v>
      </c>
      <c r="E99" s="1">
        <v>47.5</v>
      </c>
      <c r="F99" s="1">
        <v>0</v>
      </c>
      <c r="G99" s="1">
        <f t="shared" si="2"/>
        <v>64</v>
      </c>
      <c r="H99" s="1">
        <f t="shared" si="3"/>
        <v>64</v>
      </c>
      <c r="J99" s="1" t="str">
        <f>IF(AND(100+$M$9&gt;H99,100-$M$9&lt;H99),"Pass","Fail")</f>
        <v>Fail</v>
      </c>
    </row>
    <row r="100" spans="1:10" x14ac:dyDescent="0.25">
      <c r="A100" s="2" t="s">
        <v>93</v>
      </c>
      <c r="B100" s="1">
        <v>2.5</v>
      </c>
      <c r="C100" s="1">
        <v>52.2</v>
      </c>
      <c r="D100" s="1">
        <v>0.2</v>
      </c>
      <c r="E100" s="1">
        <v>22.5</v>
      </c>
      <c r="F100" s="1">
        <v>8.6999999999999993</v>
      </c>
      <c r="G100" s="1">
        <f t="shared" si="2"/>
        <v>86.100000000000009</v>
      </c>
      <c r="H100" s="1">
        <f t="shared" si="3"/>
        <v>86.100000000000009</v>
      </c>
      <c r="J100" s="1" t="str">
        <f>IF(AND(100+$M$9&gt;H100,100-$M$9&lt;H100),"Pass","Fail")</f>
        <v>Fail</v>
      </c>
    </row>
    <row r="101" spans="1:10" x14ac:dyDescent="0.25">
      <c r="A101" s="2" t="s">
        <v>94</v>
      </c>
      <c r="B101" s="1">
        <v>0.3</v>
      </c>
      <c r="C101" s="1">
        <v>0.6</v>
      </c>
      <c r="D101" s="1">
        <v>0.2</v>
      </c>
      <c r="E101" s="1">
        <v>8.1</v>
      </c>
      <c r="F101" s="1">
        <v>88.6</v>
      </c>
      <c r="G101" s="1">
        <f t="shared" si="2"/>
        <v>97.8</v>
      </c>
      <c r="H101" s="1">
        <f t="shared" si="3"/>
        <v>97.8</v>
      </c>
      <c r="J101" s="1" t="str">
        <f>IF(AND(100+$M$9&gt;H101,100-$M$9&lt;H101),"Pass","Fail")</f>
        <v>Fail</v>
      </c>
    </row>
    <row r="102" spans="1:10" x14ac:dyDescent="0.25">
      <c r="A102" s="2" t="s">
        <v>95</v>
      </c>
      <c r="B102" s="1">
        <v>46.8</v>
      </c>
      <c r="C102" s="1">
        <v>4.7</v>
      </c>
      <c r="D102" s="1">
        <v>0.1</v>
      </c>
      <c r="E102" s="1">
        <v>1</v>
      </c>
      <c r="F102" s="1">
        <v>93.9</v>
      </c>
      <c r="G102" s="1">
        <f t="shared" si="2"/>
        <v>146.5</v>
      </c>
      <c r="H102" s="1">
        <f t="shared" si="3"/>
        <v>146.5</v>
      </c>
      <c r="J102" s="1" t="str">
        <f>IF(AND(100+$M$9&gt;H102,100-$M$9&lt;H102),"Pass","Fail")</f>
        <v>Fail</v>
      </c>
    </row>
    <row r="103" spans="1:10" x14ac:dyDescent="0.25">
      <c r="A103" s="2" t="s">
        <v>96</v>
      </c>
      <c r="B103" s="1">
        <v>47.6</v>
      </c>
      <c r="C103" s="1">
        <v>11.2</v>
      </c>
      <c r="D103" s="1">
        <v>9</v>
      </c>
      <c r="E103" s="1">
        <v>28.7</v>
      </c>
      <c r="F103" s="1">
        <v>4.3</v>
      </c>
      <c r="G103" s="1">
        <f t="shared" si="2"/>
        <v>100.8</v>
      </c>
      <c r="H103" s="1">
        <f t="shared" si="3"/>
        <v>100.8</v>
      </c>
      <c r="J103" s="1" t="str">
        <f>IF(AND(100+$M$9&gt;H103,100-$M$9&lt;H103),"Pass","Fail")</f>
        <v>Fail</v>
      </c>
    </row>
    <row r="104" spans="1:10" x14ac:dyDescent="0.25">
      <c r="A104" s="2" t="s">
        <v>97</v>
      </c>
      <c r="B104" s="1">
        <v>48.3</v>
      </c>
      <c r="C104" s="1">
        <v>18.3</v>
      </c>
      <c r="D104" s="1">
        <v>5.9</v>
      </c>
      <c r="E104" s="1">
        <v>21.8</v>
      </c>
      <c r="F104" s="1">
        <v>6.4</v>
      </c>
      <c r="G104" s="1">
        <f t="shared" si="2"/>
        <v>100.7</v>
      </c>
      <c r="H104" s="1">
        <f t="shared" si="3"/>
        <v>100.7</v>
      </c>
      <c r="J104" s="1" t="str">
        <f>IF(AND(100+$M$9&gt;H104,100-$M$9&lt;H104),"Pass","Fail")</f>
        <v>Fail</v>
      </c>
    </row>
    <row r="105" spans="1:10" x14ac:dyDescent="0.25">
      <c r="A105" s="2" t="s">
        <v>98</v>
      </c>
      <c r="C105" s="1">
        <v>2.2000000000000002</v>
      </c>
      <c r="D105" s="1">
        <v>2.8</v>
      </c>
      <c r="E105" s="1">
        <v>32</v>
      </c>
      <c r="F105" s="1">
        <v>14.6</v>
      </c>
      <c r="G105" s="1">
        <f t="shared" si="2"/>
        <v>51.6</v>
      </c>
      <c r="H105" s="1">
        <f t="shared" si="3"/>
        <v>51.6</v>
      </c>
      <c r="J105" s="1" t="str">
        <f>IF(AND(100+$M$9&gt;H105,100-$M$9&lt;H105),"Pass","Fail")</f>
        <v>Fail</v>
      </c>
    </row>
    <row r="106" spans="1:10" x14ac:dyDescent="0.25">
      <c r="A106" s="2" t="s">
        <v>99</v>
      </c>
      <c r="B106" s="1">
        <v>17.600000000000001</v>
      </c>
      <c r="C106" s="1">
        <v>20.5</v>
      </c>
      <c r="D106" s="1">
        <v>5.9</v>
      </c>
      <c r="E106" s="1">
        <v>39.9</v>
      </c>
      <c r="F106" s="1">
        <v>33.700000000000003</v>
      </c>
      <c r="G106" s="1">
        <f t="shared" si="2"/>
        <v>117.60000000000001</v>
      </c>
      <c r="H106" s="1">
        <f t="shared" si="3"/>
        <v>117.60000000000001</v>
      </c>
      <c r="J106" s="1" t="str">
        <f>IF(AND(100+$M$9&gt;H106,100-$M$9&lt;H106),"Pass","Fail")</f>
        <v>Fail</v>
      </c>
    </row>
    <row r="107" spans="1:10" x14ac:dyDescent="0.25">
      <c r="A107" s="2" t="s">
        <v>100</v>
      </c>
      <c r="B107" s="1">
        <v>46.1</v>
      </c>
      <c r="C107" s="1">
        <v>4.3</v>
      </c>
      <c r="D107" s="1">
        <v>1.4</v>
      </c>
      <c r="E107" s="1">
        <v>18.5</v>
      </c>
      <c r="F107" s="1">
        <v>58.1</v>
      </c>
      <c r="G107" s="1">
        <f t="shared" si="2"/>
        <v>128.4</v>
      </c>
      <c r="H107" s="1">
        <f t="shared" si="3"/>
        <v>128.4</v>
      </c>
      <c r="J107" s="1" t="str">
        <f>IF(AND(100+$M$9&gt;H107,100-$M$9&lt;H107),"Pass","Fail")</f>
        <v>Fail</v>
      </c>
    </row>
    <row r="108" spans="1:10" x14ac:dyDescent="0.25">
      <c r="A108" s="2" t="s">
        <v>101</v>
      </c>
      <c r="C108" s="1">
        <v>9.5</v>
      </c>
      <c r="D108" s="1">
        <v>6.1</v>
      </c>
      <c r="E108" s="1">
        <v>33.1</v>
      </c>
      <c r="F108" s="1">
        <v>4.7</v>
      </c>
      <c r="G108" s="1">
        <f t="shared" si="2"/>
        <v>53.400000000000006</v>
      </c>
      <c r="H108" s="1">
        <f t="shared" si="3"/>
        <v>53.400000000000006</v>
      </c>
      <c r="J108" s="1" t="str">
        <f>IF(AND(100+$M$9&gt;H108,100-$M$9&lt;H108),"Pass","Fail")</f>
        <v>Fail</v>
      </c>
    </row>
    <row r="109" spans="1:10" x14ac:dyDescent="0.25">
      <c r="A109" s="2" t="s">
        <v>102</v>
      </c>
      <c r="B109" s="1">
        <v>57.6</v>
      </c>
      <c r="C109" s="1">
        <v>4.4000000000000004</v>
      </c>
      <c r="D109" s="1">
        <v>9</v>
      </c>
      <c r="E109" s="1">
        <v>37.200000000000003</v>
      </c>
      <c r="F109" s="1">
        <v>3.3</v>
      </c>
      <c r="G109" s="1">
        <f t="shared" si="2"/>
        <v>111.5</v>
      </c>
      <c r="H109" s="1">
        <f t="shared" si="3"/>
        <v>111.5</v>
      </c>
      <c r="J109" s="1" t="str">
        <f>IF(AND(100+$M$9&gt;H109,100-$M$9&lt;H109),"Pass","Fail")</f>
        <v>Fail</v>
      </c>
    </row>
    <row r="110" spans="1:10" x14ac:dyDescent="0.25">
      <c r="A110" s="2" t="s">
        <v>103</v>
      </c>
      <c r="C110" s="1">
        <v>5.9</v>
      </c>
      <c r="D110" s="1">
        <v>2</v>
      </c>
      <c r="E110" s="1">
        <v>29.2</v>
      </c>
      <c r="F110" s="1">
        <v>5.3</v>
      </c>
      <c r="G110" s="1">
        <f t="shared" si="2"/>
        <v>42.4</v>
      </c>
      <c r="H110" s="1">
        <f t="shared" si="3"/>
        <v>42.4</v>
      </c>
      <c r="J110" s="1" t="str">
        <f>IF(AND(100+$M$9&gt;H110,100-$M$9&lt;H110),"Pass","Fail")</f>
        <v>Fail</v>
      </c>
    </row>
    <row r="111" spans="1:10" x14ac:dyDescent="0.25">
      <c r="A111" s="2" t="s">
        <v>104</v>
      </c>
      <c r="B111" s="1">
        <v>46.7</v>
      </c>
      <c r="G111" s="1">
        <f t="shared" si="2"/>
        <v>46.7</v>
      </c>
      <c r="H111" s="1">
        <f t="shared" si="3"/>
        <v>46.7</v>
      </c>
      <c r="J111" s="1" t="str">
        <f>IF(AND(100+$M$9&gt;H111,100-$M$9&lt;H111),"Pass","Fail")</f>
        <v>Fail</v>
      </c>
    </row>
    <row r="112" spans="1:10" x14ac:dyDescent="0.25">
      <c r="A112" s="2" t="s">
        <v>105</v>
      </c>
      <c r="B112" s="1">
        <v>41.2</v>
      </c>
      <c r="C112" s="1">
        <v>20</v>
      </c>
      <c r="D112" s="1">
        <v>13.3</v>
      </c>
      <c r="E112" s="1">
        <v>13.3</v>
      </c>
      <c r="F112" s="1">
        <v>6.7</v>
      </c>
      <c r="G112" s="1">
        <f t="shared" si="2"/>
        <v>94.5</v>
      </c>
      <c r="H112" s="1">
        <f t="shared" si="3"/>
        <v>94.5</v>
      </c>
      <c r="J112" s="1" t="str">
        <f>IF(AND(100+$M$9&gt;H112,100-$M$9&lt;H112),"Pass","Fail")</f>
        <v>Fail</v>
      </c>
    </row>
    <row r="113" spans="1:10" x14ac:dyDescent="0.25">
      <c r="A113" s="2" t="s">
        <v>151</v>
      </c>
      <c r="E113" s="1">
        <v>47.1</v>
      </c>
      <c r="G113" s="1">
        <f t="shared" si="2"/>
        <v>47.1</v>
      </c>
      <c r="H113" s="1">
        <f t="shared" si="3"/>
        <v>47.1</v>
      </c>
      <c r="J113" s="1" t="str">
        <f>IF(AND(100+$M$9&gt;H113,100-$M$9&lt;H113),"Pass","Fail")</f>
        <v>Fail</v>
      </c>
    </row>
    <row r="114" spans="1:10" x14ac:dyDescent="0.25">
      <c r="A114" s="2" t="s">
        <v>106</v>
      </c>
      <c r="C114" s="1">
        <v>0</v>
      </c>
      <c r="D114" s="1">
        <v>5.9</v>
      </c>
      <c r="F114" s="1">
        <v>5.9</v>
      </c>
      <c r="G114" s="1">
        <f t="shared" si="2"/>
        <v>11.8</v>
      </c>
      <c r="H114" s="1">
        <f t="shared" si="3"/>
        <v>11.8</v>
      </c>
      <c r="J114" s="1" t="str">
        <f>IF(AND(100+$M$9&gt;H114,100-$M$9&lt;H114),"Pass","Fail")</f>
        <v>Fail</v>
      </c>
    </row>
    <row r="115" spans="1:10" x14ac:dyDescent="0.25">
      <c r="A115" s="2" t="s">
        <v>107</v>
      </c>
      <c r="B115" s="1">
        <v>46.3</v>
      </c>
      <c r="E115" s="1">
        <v>23.1</v>
      </c>
      <c r="G115" s="1">
        <f t="shared" si="2"/>
        <v>69.400000000000006</v>
      </c>
      <c r="H115" s="1">
        <f t="shared" si="3"/>
        <v>69.400000000000006</v>
      </c>
      <c r="J115" s="1" t="str">
        <f>IF(AND(100+$M$9&gt;H115,100-$M$9&lt;H115),"Pass","Fail")</f>
        <v>Fail</v>
      </c>
    </row>
    <row r="116" spans="1:10" x14ac:dyDescent="0.25">
      <c r="A116" s="2" t="s">
        <v>108</v>
      </c>
      <c r="B116" s="1">
        <v>46.7</v>
      </c>
      <c r="C116" s="1">
        <v>8.6999999999999993</v>
      </c>
      <c r="D116" s="1">
        <v>9.4</v>
      </c>
      <c r="E116" s="1">
        <v>20</v>
      </c>
      <c r="F116" s="1">
        <v>12.5</v>
      </c>
      <c r="G116" s="1">
        <f t="shared" si="2"/>
        <v>97.300000000000011</v>
      </c>
      <c r="H116" s="1">
        <f t="shared" si="3"/>
        <v>97.300000000000011</v>
      </c>
      <c r="J116" s="1" t="str">
        <f>IF(AND(100+$M$9&gt;H116,100-$M$9&lt;H116),"Pass","Fail")</f>
        <v>Fail</v>
      </c>
    </row>
    <row r="117" spans="1:10" x14ac:dyDescent="0.25">
      <c r="A117" s="2" t="s">
        <v>109</v>
      </c>
      <c r="B117" s="1">
        <v>7.8</v>
      </c>
      <c r="C117" s="1">
        <v>20</v>
      </c>
      <c r="D117" s="1">
        <v>6.7</v>
      </c>
      <c r="E117" s="1">
        <v>33.299999999999997</v>
      </c>
      <c r="F117" s="1">
        <v>6.7</v>
      </c>
      <c r="G117" s="1">
        <f t="shared" si="2"/>
        <v>74.5</v>
      </c>
      <c r="H117" s="1">
        <f t="shared" si="3"/>
        <v>74.5</v>
      </c>
      <c r="J117" s="1" t="str">
        <f>IF(AND(100+$M$9&gt;H117,100-$M$9&lt;H117),"Pass","Fail")</f>
        <v>Fail</v>
      </c>
    </row>
    <row r="118" spans="1:10" x14ac:dyDescent="0.25">
      <c r="A118" s="2" t="s">
        <v>110</v>
      </c>
      <c r="B118" s="1">
        <v>50.2</v>
      </c>
      <c r="C118" s="1">
        <v>44</v>
      </c>
      <c r="D118" s="1">
        <v>14.2</v>
      </c>
      <c r="E118" s="1">
        <v>29.1</v>
      </c>
      <c r="F118" s="1">
        <v>0.7</v>
      </c>
      <c r="G118" s="1">
        <f t="shared" si="2"/>
        <v>138.19999999999999</v>
      </c>
      <c r="H118" s="1">
        <f t="shared" si="3"/>
        <v>138.19999999999999</v>
      </c>
      <c r="J118" s="1" t="str">
        <f>IF(AND(100+$M$9&gt;H118,100-$M$9&lt;H118),"Pass","Fail")</f>
        <v>Fail</v>
      </c>
    </row>
    <row r="119" spans="1:10" x14ac:dyDescent="0.25">
      <c r="A119" s="2" t="s">
        <v>111</v>
      </c>
      <c r="B119" s="1">
        <v>46.9</v>
      </c>
      <c r="C119" s="1">
        <v>8.6999999999999993</v>
      </c>
      <c r="D119" s="1">
        <v>7.6</v>
      </c>
      <c r="E119" s="1">
        <v>16.899999999999999</v>
      </c>
      <c r="F119" s="1">
        <v>4.4000000000000004</v>
      </c>
      <c r="G119" s="1">
        <f t="shared" si="2"/>
        <v>84.5</v>
      </c>
      <c r="H119" s="1">
        <f t="shared" si="3"/>
        <v>84.5</v>
      </c>
      <c r="J119" s="1" t="str">
        <f>IF(AND(100+$M$9&gt;H119,100-$M$9&lt;H119),"Pass","Fail")</f>
        <v>Fail</v>
      </c>
    </row>
    <row r="120" spans="1:10" x14ac:dyDescent="0.25">
      <c r="A120" s="2" t="s">
        <v>112</v>
      </c>
      <c r="C120" s="1">
        <v>19.2</v>
      </c>
      <c r="D120" s="1">
        <v>10</v>
      </c>
      <c r="F120" s="1">
        <v>6.9</v>
      </c>
      <c r="G120" s="1">
        <f t="shared" si="2"/>
        <v>36.1</v>
      </c>
      <c r="H120" s="1">
        <f t="shared" si="3"/>
        <v>36.1</v>
      </c>
      <c r="J120" s="1" t="str">
        <f>IF(AND(100+$M$9&gt;H120,100-$M$9&lt;H120),"Pass","Fail")</f>
        <v>Fail</v>
      </c>
    </row>
    <row r="121" spans="1:10" x14ac:dyDescent="0.25">
      <c r="A121" s="2" t="s">
        <v>113</v>
      </c>
      <c r="B121" s="1">
        <v>44.9</v>
      </c>
      <c r="E121" s="1">
        <v>38.4</v>
      </c>
      <c r="G121" s="1">
        <f t="shared" si="2"/>
        <v>83.3</v>
      </c>
      <c r="H121" s="1">
        <f t="shared" si="3"/>
        <v>83.3</v>
      </c>
      <c r="J121" s="1" t="str">
        <f>IF(AND(100+$M$9&gt;H121,100-$M$9&lt;H121),"Pass","Fail")</f>
        <v>Fail</v>
      </c>
    </row>
    <row r="122" spans="1:10" x14ac:dyDescent="0.25">
      <c r="A122" s="2" t="s">
        <v>114</v>
      </c>
      <c r="C122" s="1">
        <v>0.3</v>
      </c>
      <c r="D122" s="1">
        <v>3.2</v>
      </c>
      <c r="F122" s="1">
        <v>13.1</v>
      </c>
      <c r="G122" s="1">
        <f t="shared" si="2"/>
        <v>16.600000000000001</v>
      </c>
      <c r="H122" s="1">
        <f t="shared" si="3"/>
        <v>16.600000000000001</v>
      </c>
      <c r="J122" s="1" t="str">
        <f>IF(AND(100+$M$9&gt;H122,100-$M$9&lt;H122),"Pass","Fail")</f>
        <v>Fail</v>
      </c>
    </row>
    <row r="123" spans="1:10" x14ac:dyDescent="0.25">
      <c r="A123" s="2" t="s">
        <v>115</v>
      </c>
      <c r="B123" s="1">
        <v>46.5</v>
      </c>
      <c r="E123" s="1">
        <v>21.5</v>
      </c>
      <c r="G123" s="1">
        <f t="shared" si="2"/>
        <v>68</v>
      </c>
      <c r="H123" s="1">
        <f t="shared" si="3"/>
        <v>68</v>
      </c>
      <c r="J123" s="1" t="str">
        <f>IF(AND(100+$M$9&gt;H123,100-$M$9&lt;H123),"Pass","Fail")</f>
        <v>Fail</v>
      </c>
    </row>
    <row r="124" spans="1:10" x14ac:dyDescent="0.25">
      <c r="A124" s="2" t="s">
        <v>116</v>
      </c>
      <c r="B124" s="1">
        <v>6.2</v>
      </c>
      <c r="C124" s="1">
        <v>21.9</v>
      </c>
      <c r="D124" s="1">
        <v>3.7</v>
      </c>
      <c r="E124" s="1">
        <v>29.2</v>
      </c>
      <c r="F124" s="1">
        <v>6.4</v>
      </c>
      <c r="G124" s="1">
        <f t="shared" si="2"/>
        <v>67.400000000000006</v>
      </c>
      <c r="H124" s="1">
        <f t="shared" si="3"/>
        <v>67.400000000000006</v>
      </c>
      <c r="J124" s="1" t="str">
        <f>IF(AND(100+$M$9&gt;H124,100-$M$9&lt;H124),"Pass","Fail")</f>
        <v>Fail</v>
      </c>
    </row>
    <row r="125" spans="1:10" x14ac:dyDescent="0.25">
      <c r="A125" s="2" t="s">
        <v>117</v>
      </c>
      <c r="C125" s="1">
        <v>50.8</v>
      </c>
      <c r="D125" s="1">
        <v>8.1</v>
      </c>
      <c r="E125" s="1">
        <v>28.6</v>
      </c>
      <c r="F125" s="1">
        <v>5.7</v>
      </c>
      <c r="G125" s="1">
        <f t="shared" si="2"/>
        <v>93.2</v>
      </c>
      <c r="H125" s="1">
        <f t="shared" si="3"/>
        <v>93.2</v>
      </c>
      <c r="J125" s="1" t="str">
        <f>IF(AND(100+$M$9&gt;H125,100-$M$9&lt;H125),"Pass","Fail")</f>
        <v>Fail</v>
      </c>
    </row>
    <row r="126" spans="1:10" x14ac:dyDescent="0.25">
      <c r="A126" s="2" t="s">
        <v>118</v>
      </c>
      <c r="B126" s="1">
        <v>33.799999999999997</v>
      </c>
      <c r="E126" s="1">
        <v>14.9</v>
      </c>
      <c r="F126" s="1">
        <v>71.400000000000006</v>
      </c>
      <c r="G126" s="1">
        <f t="shared" si="2"/>
        <v>120.1</v>
      </c>
      <c r="H126" s="1">
        <f t="shared" si="3"/>
        <v>120.1</v>
      </c>
      <c r="J126" s="1" t="str">
        <f>IF(AND(100+$M$9&gt;H126,100-$M$9&lt;H126),"Pass","Fail")</f>
        <v>Fail</v>
      </c>
    </row>
    <row r="127" spans="1:10" x14ac:dyDescent="0.25">
      <c r="A127" s="2" t="s">
        <v>119</v>
      </c>
      <c r="B127" s="1">
        <v>53.7</v>
      </c>
      <c r="C127" s="1">
        <v>45.9</v>
      </c>
      <c r="D127" s="1">
        <v>4.0999999999999996</v>
      </c>
      <c r="E127" s="1">
        <v>15.6</v>
      </c>
      <c r="F127" s="1">
        <v>1.4</v>
      </c>
      <c r="G127" s="1">
        <f t="shared" si="2"/>
        <v>120.69999999999999</v>
      </c>
      <c r="H127" s="1">
        <f t="shared" si="3"/>
        <v>120.69999999999999</v>
      </c>
      <c r="J127" s="1" t="str">
        <f>IF(AND(100+$M$9&gt;H127,100-$M$9&lt;H127),"Pass","Fail")</f>
        <v>Fail</v>
      </c>
    </row>
    <row r="128" spans="1:10" x14ac:dyDescent="0.25">
      <c r="A128" s="2" t="s">
        <v>120</v>
      </c>
      <c r="B128" s="1">
        <v>34.700000000000003</v>
      </c>
      <c r="C128" s="1">
        <v>16.3</v>
      </c>
      <c r="D128" s="1">
        <v>8.1</v>
      </c>
      <c r="F128" s="1">
        <v>6.3</v>
      </c>
      <c r="G128" s="1">
        <f t="shared" si="2"/>
        <v>65.400000000000006</v>
      </c>
      <c r="H128" s="1">
        <f t="shared" si="3"/>
        <v>65.400000000000006</v>
      </c>
      <c r="J128" s="1" t="str">
        <f>IF(AND(100+$M$9&gt;H128,100-$M$9&lt;H128),"Pass","Fail")</f>
        <v>Fail</v>
      </c>
    </row>
    <row r="129" spans="1:10" x14ac:dyDescent="0.25">
      <c r="A129" s="2" t="s">
        <v>121</v>
      </c>
      <c r="B129" s="1">
        <v>18.8</v>
      </c>
      <c r="C129" s="1">
        <v>22.7</v>
      </c>
      <c r="D129" s="1">
        <v>15.3</v>
      </c>
      <c r="E129" s="1">
        <v>23.1</v>
      </c>
      <c r="F129" s="1">
        <v>4.2</v>
      </c>
      <c r="G129" s="1">
        <f t="shared" si="2"/>
        <v>84.100000000000009</v>
      </c>
      <c r="H129" s="1">
        <f t="shared" si="3"/>
        <v>84.100000000000009</v>
      </c>
      <c r="J129" s="1" t="str">
        <f>IF(AND(100+$M$9&gt;H129,100-$M$9&lt;H129),"Pass","Fail")</f>
        <v>Fail</v>
      </c>
    </row>
    <row r="130" spans="1:10" x14ac:dyDescent="0.25">
      <c r="A130" s="2" t="s">
        <v>122</v>
      </c>
      <c r="B130" s="1">
        <v>57.4</v>
      </c>
      <c r="C130" s="1">
        <v>6.4</v>
      </c>
      <c r="D130" s="1">
        <v>5.9</v>
      </c>
      <c r="E130" s="1">
        <v>64.7</v>
      </c>
      <c r="F130" s="1">
        <v>4.2</v>
      </c>
      <c r="G130" s="1">
        <f t="shared" si="2"/>
        <v>138.6</v>
      </c>
      <c r="H130" s="1">
        <f t="shared" si="3"/>
        <v>138.6</v>
      </c>
      <c r="J130" s="1" t="str">
        <f>IF(AND(100+$M$9&gt;H130,100-$M$9&lt;H130),"Pass","Fail")</f>
        <v>Fail</v>
      </c>
    </row>
    <row r="131" spans="1:10" x14ac:dyDescent="0.25">
      <c r="A131" s="2" t="s">
        <v>123</v>
      </c>
      <c r="B131" s="1">
        <v>12.3</v>
      </c>
      <c r="D131" s="1">
        <v>2.2999999999999998</v>
      </c>
      <c r="E131" s="1">
        <v>40.299999999999997</v>
      </c>
      <c r="F131" s="1">
        <v>0</v>
      </c>
      <c r="G131" s="1">
        <f t="shared" ref="G131:G149" si="4">SUM(B131:F131)</f>
        <v>54.9</v>
      </c>
      <c r="H131" s="1">
        <f t="shared" ref="H131:H149" si="5">G131</f>
        <v>54.9</v>
      </c>
      <c r="J131" s="1" t="str">
        <f>IF(AND(100+$M$9&gt;H131,100-$M$9&lt;H131),"Pass","Fail")</f>
        <v>Fail</v>
      </c>
    </row>
    <row r="132" spans="1:10" x14ac:dyDescent="0.25">
      <c r="A132" s="2" t="s">
        <v>124</v>
      </c>
      <c r="B132" s="1">
        <v>46.6</v>
      </c>
      <c r="C132" s="1">
        <v>74.400000000000006</v>
      </c>
      <c r="D132" s="1">
        <v>3.5</v>
      </c>
      <c r="E132" s="1">
        <v>7.6</v>
      </c>
      <c r="F132" s="1">
        <v>2.2999999999999998</v>
      </c>
      <c r="G132" s="1">
        <f t="shared" si="4"/>
        <v>134.4</v>
      </c>
      <c r="H132" s="1">
        <f t="shared" si="5"/>
        <v>134.4</v>
      </c>
      <c r="J132" s="1" t="str">
        <f>IF(AND(100+$M$9&gt;H132,100-$M$9&lt;H132),"Pass","Fail")</f>
        <v>Fail</v>
      </c>
    </row>
    <row r="133" spans="1:10" x14ac:dyDescent="0.25">
      <c r="A133" s="2" t="s">
        <v>125</v>
      </c>
      <c r="B133" s="1">
        <v>17.3</v>
      </c>
      <c r="G133" s="1">
        <f t="shared" si="4"/>
        <v>17.3</v>
      </c>
      <c r="H133" s="1">
        <f t="shared" si="5"/>
        <v>17.3</v>
      </c>
      <c r="J133" s="1" t="str">
        <f>IF(AND(100+$M$9&gt;H133,100-$M$9&lt;H133),"Pass","Fail")</f>
        <v>Fail</v>
      </c>
    </row>
    <row r="134" spans="1:10" x14ac:dyDescent="0.25">
      <c r="A134" s="2" t="s">
        <v>126</v>
      </c>
      <c r="B134" s="1">
        <v>66.7</v>
      </c>
      <c r="C134" s="1">
        <v>71.599999999999994</v>
      </c>
      <c r="F134" s="1">
        <v>11.1</v>
      </c>
      <c r="G134" s="1">
        <f t="shared" si="4"/>
        <v>149.4</v>
      </c>
      <c r="H134" s="1">
        <f t="shared" si="5"/>
        <v>149.4</v>
      </c>
      <c r="J134" s="1" t="str">
        <f>IF(AND(100+$M$9&gt;H134,100-$M$9&lt;H134),"Pass","Fail")</f>
        <v>Fail</v>
      </c>
    </row>
    <row r="135" spans="1:10" x14ac:dyDescent="0.25">
      <c r="A135" s="2" t="s">
        <v>127</v>
      </c>
      <c r="B135" s="1">
        <v>57.8</v>
      </c>
      <c r="C135" s="1">
        <v>0</v>
      </c>
      <c r="D135" s="1">
        <v>0</v>
      </c>
      <c r="E135" s="1">
        <v>27.8</v>
      </c>
      <c r="F135" s="1">
        <v>5.6</v>
      </c>
      <c r="G135" s="1">
        <f t="shared" si="4"/>
        <v>91.199999999999989</v>
      </c>
      <c r="H135" s="1">
        <f t="shared" si="5"/>
        <v>91.199999999999989</v>
      </c>
      <c r="J135" s="1" t="str">
        <f>IF(AND(100+$M$9&gt;H135,100-$M$9&lt;H135),"Pass","Fail")</f>
        <v>Fail</v>
      </c>
    </row>
    <row r="136" spans="1:10" x14ac:dyDescent="0.25">
      <c r="A136" s="2" t="s">
        <v>128</v>
      </c>
      <c r="B136" s="1">
        <v>49.3</v>
      </c>
      <c r="C136" s="1">
        <v>2.2000000000000002</v>
      </c>
      <c r="D136" s="1">
        <v>0.7</v>
      </c>
      <c r="E136" s="1">
        <v>31.1</v>
      </c>
      <c r="F136" s="1">
        <v>8.1</v>
      </c>
      <c r="G136" s="1">
        <f t="shared" si="4"/>
        <v>91.4</v>
      </c>
      <c r="H136" s="1">
        <f t="shared" si="5"/>
        <v>91.4</v>
      </c>
      <c r="J136" s="1" t="str">
        <f>IF(AND(100+$M$9&gt;H136,100-$M$9&lt;H136),"Pass","Fail")</f>
        <v>Fail</v>
      </c>
    </row>
    <row r="137" spans="1:10" x14ac:dyDescent="0.25">
      <c r="A137" s="2" t="s">
        <v>129</v>
      </c>
      <c r="B137" s="1">
        <v>21.7</v>
      </c>
      <c r="C137" s="1">
        <v>22.9</v>
      </c>
      <c r="D137" s="1">
        <v>2.5</v>
      </c>
      <c r="E137" s="1">
        <v>24.6</v>
      </c>
      <c r="F137" s="1">
        <v>0.7</v>
      </c>
      <c r="G137" s="1">
        <f t="shared" si="4"/>
        <v>72.399999999999991</v>
      </c>
      <c r="H137" s="1">
        <f t="shared" si="5"/>
        <v>72.399999999999991</v>
      </c>
      <c r="J137" s="1" t="str">
        <f>IF(AND(100+$M$9&gt;H137,100-$M$9&lt;H137),"Pass","Fail")</f>
        <v>Fail</v>
      </c>
    </row>
    <row r="138" spans="1:10" x14ac:dyDescent="0.25">
      <c r="A138" s="2" t="s">
        <v>130</v>
      </c>
      <c r="C138" s="1">
        <v>14.9</v>
      </c>
      <c r="D138" s="1">
        <v>1.9</v>
      </c>
      <c r="E138" s="1">
        <v>23.4</v>
      </c>
      <c r="F138" s="1">
        <v>38</v>
      </c>
      <c r="G138" s="1">
        <f t="shared" si="4"/>
        <v>78.2</v>
      </c>
      <c r="H138" s="1">
        <f t="shared" si="5"/>
        <v>78.2</v>
      </c>
      <c r="J138" s="1" t="str">
        <f>IF(AND(100+$M$9&gt;H138,100-$M$9&lt;H138),"Pass","Fail")</f>
        <v>Fail</v>
      </c>
    </row>
    <row r="139" spans="1:10" x14ac:dyDescent="0.25">
      <c r="A139" s="2" t="s">
        <v>131</v>
      </c>
      <c r="B139" s="1">
        <v>21.3</v>
      </c>
      <c r="G139" s="1">
        <f t="shared" si="4"/>
        <v>21.3</v>
      </c>
      <c r="H139" s="1">
        <f t="shared" si="5"/>
        <v>21.3</v>
      </c>
      <c r="J139" s="1" t="str">
        <f>IF(AND(100+$M$9&gt;H139,100-$M$9&lt;H139),"Pass","Fail")</f>
        <v>Fail</v>
      </c>
    </row>
    <row r="140" spans="1:10" x14ac:dyDescent="0.25">
      <c r="A140" s="2" t="s">
        <v>132</v>
      </c>
      <c r="B140" s="1">
        <v>34</v>
      </c>
      <c r="C140" s="1">
        <v>33.4</v>
      </c>
      <c r="D140" s="1">
        <v>5.8</v>
      </c>
      <c r="E140" s="1">
        <v>39.5</v>
      </c>
      <c r="F140" s="1">
        <v>0</v>
      </c>
      <c r="G140" s="1">
        <f t="shared" si="4"/>
        <v>112.7</v>
      </c>
      <c r="H140" s="1">
        <f t="shared" si="5"/>
        <v>112.7</v>
      </c>
      <c r="J140" s="1" t="str">
        <f>IF(AND(100+$M$9&gt;H140,100-$M$9&lt;H140),"Pass","Fail")</f>
        <v>Fail</v>
      </c>
    </row>
    <row r="141" spans="1:10" x14ac:dyDescent="0.25">
      <c r="A141" s="2" t="s">
        <v>133</v>
      </c>
      <c r="B141" s="1">
        <v>54.5</v>
      </c>
      <c r="C141" s="1">
        <v>8.6999999999999993</v>
      </c>
      <c r="D141" s="1">
        <v>7.1</v>
      </c>
      <c r="E141" s="1">
        <v>41.9</v>
      </c>
      <c r="F141" s="1">
        <v>8.4</v>
      </c>
      <c r="G141" s="1">
        <f t="shared" si="4"/>
        <v>120.6</v>
      </c>
      <c r="H141" s="1">
        <f t="shared" si="5"/>
        <v>120.6</v>
      </c>
      <c r="J141" s="1" t="str">
        <f>IF(AND(100+$M$9&gt;H141,100-$M$9&lt;H141),"Pass","Fail")</f>
        <v>Fail</v>
      </c>
    </row>
    <row r="142" spans="1:10" x14ac:dyDescent="0.25">
      <c r="A142" s="2" t="s">
        <v>134</v>
      </c>
      <c r="B142" s="1">
        <v>46.2</v>
      </c>
      <c r="C142" s="1">
        <v>5.5</v>
      </c>
      <c r="D142" s="1">
        <v>1.5</v>
      </c>
      <c r="E142" s="1">
        <v>24.3</v>
      </c>
      <c r="F142" s="1">
        <v>14.2</v>
      </c>
      <c r="G142" s="1">
        <f t="shared" si="4"/>
        <v>91.7</v>
      </c>
      <c r="H142" s="1">
        <f t="shared" si="5"/>
        <v>91.7</v>
      </c>
      <c r="J142" s="1" t="str">
        <f>IF(AND(100+$M$9&gt;H142,100-$M$9&lt;H142),"Pass","Fail")</f>
        <v>Fail</v>
      </c>
    </row>
    <row r="143" spans="1:10" x14ac:dyDescent="0.25">
      <c r="A143" s="2" t="s">
        <v>133</v>
      </c>
      <c r="B143" s="1">
        <v>38.5</v>
      </c>
      <c r="C143" s="1">
        <v>20.5</v>
      </c>
      <c r="D143" s="1">
        <v>5.5</v>
      </c>
      <c r="E143" s="1">
        <v>23.7</v>
      </c>
      <c r="F143" s="1">
        <v>4.0999999999999996</v>
      </c>
      <c r="G143" s="1">
        <f t="shared" si="4"/>
        <v>92.3</v>
      </c>
      <c r="H143" s="1">
        <f t="shared" si="5"/>
        <v>92.3</v>
      </c>
      <c r="J143" s="1" t="str">
        <f>IF(AND(100+$M$9&gt;H143,100-$M$9&lt;H143),"Pass","Fail")</f>
        <v>Fail</v>
      </c>
    </row>
    <row r="144" spans="1:10" x14ac:dyDescent="0.25">
      <c r="A144" s="2" t="s">
        <v>152</v>
      </c>
      <c r="B144" s="1">
        <v>63.9</v>
      </c>
      <c r="C144" s="1">
        <v>22.7</v>
      </c>
      <c r="D144" s="1">
        <v>8</v>
      </c>
      <c r="E144" s="1">
        <v>29.9</v>
      </c>
      <c r="F144" s="1">
        <v>0.8</v>
      </c>
      <c r="G144" s="1">
        <f t="shared" si="4"/>
        <v>125.3</v>
      </c>
      <c r="H144" s="1">
        <f t="shared" si="5"/>
        <v>125.3</v>
      </c>
      <c r="J144" s="1" t="str">
        <f>IF(AND(100+$M$9&gt;H144,100-$M$9&lt;H144),"Pass","Fail")</f>
        <v>Fail</v>
      </c>
    </row>
    <row r="145" spans="1:10" x14ac:dyDescent="0.25">
      <c r="A145" s="2" t="s">
        <v>135</v>
      </c>
      <c r="B145" s="1">
        <v>30.7</v>
      </c>
      <c r="C145" s="1">
        <v>14.2</v>
      </c>
      <c r="D145" s="1">
        <v>2.2999999999999998</v>
      </c>
      <c r="E145" s="1">
        <v>15.3</v>
      </c>
      <c r="F145" s="1">
        <v>4.2</v>
      </c>
      <c r="G145" s="1">
        <f t="shared" si="4"/>
        <v>66.7</v>
      </c>
      <c r="H145" s="1">
        <f t="shared" si="5"/>
        <v>66.7</v>
      </c>
      <c r="J145" s="1" t="str">
        <f>IF(AND(100+$M$9&gt;H145,100-$M$9&lt;H145),"Pass","Fail")</f>
        <v>Fail</v>
      </c>
    </row>
    <row r="146" spans="1:10" x14ac:dyDescent="0.25">
      <c r="A146" s="2" t="s">
        <v>136</v>
      </c>
      <c r="C146" s="1">
        <v>45.7</v>
      </c>
      <c r="D146" s="1">
        <v>7</v>
      </c>
      <c r="E146" s="1">
        <v>16.600000000000001</v>
      </c>
      <c r="F146" s="1">
        <v>0</v>
      </c>
      <c r="G146" s="1">
        <f t="shared" si="4"/>
        <v>69.300000000000011</v>
      </c>
      <c r="H146" s="1">
        <f t="shared" si="5"/>
        <v>69.300000000000011</v>
      </c>
      <c r="J146" s="1" t="str">
        <f>IF(AND(100+$M$9&gt;H146,100-$M$9&lt;H146),"Pass","Fail")</f>
        <v>Fail</v>
      </c>
    </row>
    <row r="147" spans="1:10" x14ac:dyDescent="0.25">
      <c r="A147" s="2" t="s">
        <v>137</v>
      </c>
      <c r="B147" s="1">
        <v>52.2</v>
      </c>
      <c r="G147" s="1">
        <f t="shared" si="4"/>
        <v>52.2</v>
      </c>
      <c r="H147" s="1">
        <f t="shared" si="5"/>
        <v>52.2</v>
      </c>
      <c r="J147" s="1" t="str">
        <f>IF(AND(100+$M$9&gt;H147,100-$M$9&lt;H147),"Pass","Fail")</f>
        <v>Fail</v>
      </c>
    </row>
    <row r="148" spans="1:10" x14ac:dyDescent="0.25">
      <c r="A148" s="2" t="s">
        <v>138</v>
      </c>
      <c r="B148" s="1">
        <v>48.4</v>
      </c>
      <c r="D148" s="1">
        <v>11.6</v>
      </c>
      <c r="E148" s="1">
        <v>36.4</v>
      </c>
      <c r="G148" s="1">
        <f t="shared" si="4"/>
        <v>96.4</v>
      </c>
      <c r="H148" s="1">
        <f t="shared" si="5"/>
        <v>96.4</v>
      </c>
      <c r="J148" s="1" t="str">
        <f>IF(AND(100+$M$9&gt;H148,100-$M$9&lt;H148),"Pass","Fail")</f>
        <v>Fail</v>
      </c>
    </row>
    <row r="149" spans="1:10" x14ac:dyDescent="0.25">
      <c r="A149" s="2" t="s">
        <v>139</v>
      </c>
      <c r="C149" s="1">
        <v>10.199999999999999</v>
      </c>
      <c r="D149" s="1">
        <v>12.2</v>
      </c>
      <c r="E149" s="1">
        <v>13.7</v>
      </c>
      <c r="F149" s="1">
        <v>37.200000000000003</v>
      </c>
      <c r="G149" s="1">
        <f t="shared" si="4"/>
        <v>73.3</v>
      </c>
      <c r="H149" s="1">
        <f t="shared" si="5"/>
        <v>73.3</v>
      </c>
      <c r="J149" s="1" t="str">
        <f>IF(AND(100+$M$9&gt;H149,100-$M$9&lt;H149),"Pass","Fail")</f>
        <v>Fail</v>
      </c>
    </row>
  </sheetData>
  <conditionalFormatting sqref="G2:G149">
    <cfRule type="cellIs" dxfId="7" priority="6" operator="greaterThan">
      <formula>100</formula>
    </cfRule>
    <cfRule type="cellIs" dxfId="6" priority="7" operator="lessThan">
      <formula>100</formula>
    </cfRule>
    <cfRule type="cellIs" dxfId="5" priority="8" operator="equal">
      <formula>100</formula>
    </cfRule>
  </conditionalFormatting>
  <conditionalFormatting sqref="H2:H149">
    <cfRule type="cellIs" dxfId="4" priority="3" operator="greaterThan">
      <formula>100.5</formula>
    </cfRule>
    <cfRule type="cellIs" dxfId="3" priority="4" operator="lessThan">
      <formula>99.5</formula>
    </cfRule>
    <cfRule type="cellIs" dxfId="2" priority="5" operator="between">
      <formula>99.5</formula>
      <formula>100.5</formula>
    </cfRule>
  </conditionalFormatting>
  <conditionalFormatting sqref="J2:J149">
    <cfRule type="containsText" dxfId="1" priority="1" operator="containsText" text="Fail">
      <formula>NOT(ISERROR(SEARCH("Fail",J2)))</formula>
    </cfRule>
    <cfRule type="containsText" dxfId="0" priority="2" operator="containsText" text="Pass">
      <formula>NOT(ISERROR(SEARCH("Pass",J2)))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deaths_by_vehicle_type_new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Brown</dc:creator>
  <cp:lastModifiedBy>JB</cp:lastModifiedBy>
  <dcterms:created xsi:type="dcterms:W3CDTF">2020-10-25T12:37:52Z</dcterms:created>
  <dcterms:modified xsi:type="dcterms:W3CDTF">2020-10-25T12:58:52Z</dcterms:modified>
</cp:coreProperties>
</file>