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inya/Downloads/"/>
    </mc:Choice>
  </mc:AlternateContent>
  <xr:revisionPtr revIDLastSave="1" documentId="8_{0C120B08-5C63-3045-80B0-C12C610CEAEB}" xr6:coauthVersionLast="47" xr6:coauthVersionMax="47" xr10:uidLastSave="{DB5D9C53-1BD6-4762-9537-8FC57677B3B4}"/>
  <bookViews>
    <workbookView xWindow="60" yWindow="500" windowWidth="20760" windowHeight="14440" xr2:uid="{B82685C8-D5DD-5746-B47B-EE47ED70D353}"/>
  </bookViews>
  <sheets>
    <sheet name="月額資産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F19" i="2" l="1"/>
  <c r="E18" i="2"/>
  <c r="F16" i="2"/>
  <c r="E9" i="2"/>
  <c r="F12" i="2"/>
  <c r="E11" i="2"/>
  <c r="F10" i="2"/>
  <c r="F18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E42" i="2" l="1"/>
  <c r="F17" i="2"/>
  <c r="E20" i="2"/>
  <c r="E44" i="2"/>
  <c r="F14" i="2"/>
  <c r="E21" i="2"/>
  <c r="E15" i="2"/>
  <c r="E22" i="2"/>
  <c r="E29" i="2"/>
  <c r="E40" i="2"/>
  <c r="E30" i="2"/>
  <c r="E32" i="2"/>
  <c r="H44" i="2"/>
  <c r="E24" i="2"/>
  <c r="E45" i="2"/>
  <c r="E25" i="2"/>
  <c r="E46" i="2"/>
  <c r="E43" i="2"/>
  <c r="E27" i="2"/>
  <c r="E37" i="2"/>
  <c r="E33" i="2"/>
  <c r="E35" i="2"/>
  <c r="E34" i="2"/>
  <c r="E39" i="2"/>
  <c r="E26" i="2"/>
  <c r="E36" i="2"/>
  <c r="E28" i="2"/>
  <c r="E38" i="2"/>
  <c r="E23" i="2"/>
  <c r="E31" i="2"/>
  <c r="E41" i="2"/>
  <c r="E13" i="2"/>
  <c r="E47" i="2" l="1"/>
  <c r="F47" i="2" s="1"/>
  <c r="F48" i="2" s="1"/>
</calcChain>
</file>

<file path=xl/sharedStrings.xml><?xml version="1.0" encoding="utf-8"?>
<sst xmlns="http://schemas.openxmlformats.org/spreadsheetml/2006/main" count="53" uniqueCount="50">
  <si>
    <t>額面給与</t>
    <rPh sb="0" eb="2">
      <t>ガクメn</t>
    </rPh>
    <rPh sb="2" eb="4">
      <t>キュウヨ</t>
    </rPh>
    <phoneticPr fontId="2"/>
  </si>
  <si>
    <t>手取り</t>
    <rPh sb="0" eb="2">
      <t>テドリ</t>
    </rPh>
    <phoneticPr fontId="2"/>
  </si>
  <si>
    <t>年収</t>
    <rPh sb="0" eb="2">
      <t>ネンシュウ</t>
    </rPh>
    <phoneticPr fontId="2"/>
  </si>
  <si>
    <t>項目</t>
    <rPh sb="0" eb="2">
      <t>コウモク</t>
    </rPh>
    <phoneticPr fontId="2"/>
  </si>
  <si>
    <t>サブスク価格</t>
    <rPh sb="4" eb="6">
      <t>カカク</t>
    </rPh>
    <phoneticPr fontId="2"/>
  </si>
  <si>
    <t>加入</t>
    <rPh sb="0" eb="2">
      <t>カニュウ</t>
    </rPh>
    <phoneticPr fontId="2"/>
  </si>
  <si>
    <t>％</t>
    <phoneticPr fontId="2"/>
  </si>
  <si>
    <t>円</t>
    <rPh sb="0" eb="1">
      <t>エn</t>
    </rPh>
    <phoneticPr fontId="2"/>
  </si>
  <si>
    <t>目安</t>
    <rPh sb="0" eb="2">
      <t>メヤス</t>
    </rPh>
    <phoneticPr fontId="2"/>
  </si>
  <si>
    <t>一般固定費</t>
    <rPh sb="0" eb="5">
      <t>イッパn</t>
    </rPh>
    <phoneticPr fontId="2"/>
  </si>
  <si>
    <t>住居（家賃／住宅ローン）</t>
  </si>
  <si>
    <t>20~30</t>
    <phoneticPr fontId="2"/>
  </si>
  <si>
    <t>食費</t>
  </si>
  <si>
    <t>通信費</t>
  </si>
  <si>
    <t>水道光熱費</t>
  </si>
  <si>
    <t>教育費</t>
  </si>
  <si>
    <t>交通費(会社支給外)</t>
    <rPh sb="4" eb="6">
      <t>カイセィア</t>
    </rPh>
    <rPh sb="6" eb="9">
      <t>シキュウ</t>
    </rPh>
    <phoneticPr fontId="2"/>
  </si>
  <si>
    <t>保険料</t>
  </si>
  <si>
    <t>雑費（日用品費など）</t>
  </si>
  <si>
    <t>小遣い</t>
  </si>
  <si>
    <t>タバコ</t>
    <phoneticPr fontId="2"/>
  </si>
  <si>
    <t>不定期な支出</t>
  </si>
  <si>
    <t>サブスク</t>
    <phoneticPr fontId="2"/>
  </si>
  <si>
    <t>U-NEXT</t>
    <phoneticPr fontId="2"/>
  </si>
  <si>
    <t>アベマ</t>
    <phoneticPr fontId="2"/>
  </si>
  <si>
    <t>ニコニコ</t>
    <phoneticPr fontId="2"/>
  </si>
  <si>
    <t>HURU</t>
    <phoneticPr fontId="2"/>
  </si>
  <si>
    <t>Dアニメ</t>
    <phoneticPr fontId="2"/>
  </si>
  <si>
    <t>任天堂</t>
    <rPh sb="0" eb="3">
      <t>ニンテn</t>
    </rPh>
    <phoneticPr fontId="2"/>
  </si>
  <si>
    <t>任天堂＋追加パック</t>
    <rPh sb="0" eb="1">
      <t>ニンテn</t>
    </rPh>
    <rPh sb="4" eb="6">
      <t>ツイカ</t>
    </rPh>
    <phoneticPr fontId="2"/>
  </si>
  <si>
    <t>amazon</t>
    <phoneticPr fontId="2"/>
  </si>
  <si>
    <t>You Tubeプレミアム</t>
    <phoneticPr fontId="2"/>
  </si>
  <si>
    <t>Netflixベーシック</t>
    <phoneticPr fontId="2"/>
  </si>
  <si>
    <t>Netflixプレミアム</t>
    <phoneticPr fontId="2"/>
  </si>
  <si>
    <t>Lineミュージック</t>
    <phoneticPr fontId="2"/>
  </si>
  <si>
    <t>Google One　100GB</t>
    <phoneticPr fontId="2"/>
  </si>
  <si>
    <t>Google One　200GB</t>
    <phoneticPr fontId="2"/>
  </si>
  <si>
    <t>Google One　２TB</t>
    <phoneticPr fontId="2"/>
  </si>
  <si>
    <t>ドットインストール</t>
    <phoneticPr fontId="2"/>
  </si>
  <si>
    <t>apple one</t>
    <phoneticPr fontId="2"/>
  </si>
  <si>
    <t>サーバ</t>
    <phoneticPr fontId="2"/>
  </si>
  <si>
    <t>クックパッド</t>
    <phoneticPr fontId="2"/>
  </si>
  <si>
    <t>タイドグラフBI</t>
    <phoneticPr fontId="2"/>
  </si>
  <si>
    <t>アップルミュージック</t>
    <phoneticPr fontId="2"/>
  </si>
  <si>
    <t>合計</t>
    <rPh sb="0" eb="2">
      <t>ゴウケイ</t>
    </rPh>
    <phoneticPr fontId="2"/>
  </si>
  <si>
    <t>prog8</t>
    <phoneticPr fontId="2"/>
  </si>
  <si>
    <t>投資</t>
    <rPh sb="0" eb="2">
      <t xml:space="preserve">トウシ </t>
    </rPh>
    <phoneticPr fontId="2"/>
  </si>
  <si>
    <t>積立NISA</t>
    <rPh sb="0" eb="2">
      <t>ツミタテ</t>
    </rPh>
    <phoneticPr fontId="2"/>
  </si>
  <si>
    <t>確定拠出年金（iDeCo）</t>
    <phoneticPr fontId="2"/>
  </si>
  <si>
    <t>貯蓄</t>
    <rPh sb="0" eb="2">
      <t>チョチク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</si>
</sst>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[Red]&quot;¥&quot;\-#,##0"/>
  </numFmts>
  <fonts count="8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12"/>
      <color theme="1"/>
      <name val="ＭＳ ゴシック"/>
      <family val="3"/>
      <charset val="128"/>
    </font>
    <font>
      <sz val="12"/>
      <color theme="0" tint="-0.499984740745262"/>
      <name val="ＭＳ ゴシック"/>
      <family val="3"/>
      <charset val="128"/>
    </font>
    <font>
      <sz val="14"/>
      <color rgb="FF231815"/>
      <name val="ＭＳ ゴシック"/>
      <family val="3"/>
      <charset val="128"/>
    </font>
    <font>
      <sz val="14"/>
      <color theme="0" tint="-0.499984740745262"/>
      <name val="ＭＳ ゴシック"/>
      <family val="3"/>
      <charset val="128"/>
    </font>
    <font>
      <sz val="14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Font="1">
      <alignment vertical="center"/>
    </xf>
    <xf numFmtId="176" fontId="3" fillId="2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176" fontId="3" fillId="2" borderId="3" xfId="0" applyNumberFormat="1" applyFont="1" applyFill="1" applyBorder="1">
      <alignment vertical="center"/>
    </xf>
    <xf numFmtId="0" fontId="6" fillId="0" borderId="13" xfId="0" applyFont="1" applyBorder="1">
      <alignment vertical="center"/>
    </xf>
    <xf numFmtId="176" fontId="6" fillId="0" borderId="3" xfId="1" applyFont="1" applyBorder="1">
      <alignment vertical="center"/>
    </xf>
    <xf numFmtId="0" fontId="5" fillId="0" borderId="2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176" fontId="3" fillId="0" borderId="6" xfId="0" applyNumberFormat="1" applyFont="1" applyBorder="1">
      <alignment vertical="center"/>
    </xf>
    <xf numFmtId="0" fontId="6" fillId="0" borderId="15" xfId="0" applyFont="1" applyBorder="1">
      <alignment vertical="center"/>
    </xf>
    <xf numFmtId="176" fontId="6" fillId="0" borderId="6" xfId="1" applyFont="1" applyBorder="1">
      <alignment vertical="center"/>
    </xf>
    <xf numFmtId="0" fontId="3" fillId="0" borderId="5" xfId="0" applyFont="1" applyBorder="1">
      <alignment vertical="center"/>
    </xf>
    <xf numFmtId="176" fontId="3" fillId="2" borderId="6" xfId="0" applyNumberFormat="1" applyFont="1" applyFill="1" applyBorder="1">
      <alignment vertical="center"/>
    </xf>
    <xf numFmtId="0" fontId="5" fillId="0" borderId="26" xfId="0" applyFont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6" fillId="0" borderId="29" xfId="0" applyFont="1" applyBorder="1">
      <alignment vertical="center"/>
    </xf>
    <xf numFmtId="176" fontId="6" fillId="0" borderId="30" xfId="1" applyFont="1" applyBorder="1">
      <alignment vertical="center"/>
    </xf>
    <xf numFmtId="0" fontId="5" fillId="0" borderId="2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3" fillId="2" borderId="8" xfId="0" applyFont="1" applyFill="1" applyBorder="1">
      <alignment vertical="center"/>
    </xf>
    <xf numFmtId="176" fontId="3" fillId="0" borderId="9" xfId="0" applyNumberFormat="1" applyFont="1" applyBorder="1">
      <alignment vertical="center"/>
    </xf>
    <xf numFmtId="0" fontId="6" fillId="0" borderId="14" xfId="0" applyFont="1" applyBorder="1">
      <alignment vertical="center"/>
    </xf>
    <xf numFmtId="176" fontId="6" fillId="0" borderId="9" xfId="1" applyFont="1" applyBorder="1">
      <alignment vertical="center"/>
    </xf>
    <xf numFmtId="0" fontId="5" fillId="2" borderId="2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5" fillId="2" borderId="8" xfId="0" applyFont="1" applyFill="1" applyBorder="1">
      <alignment vertical="center"/>
    </xf>
    <xf numFmtId="0" fontId="3" fillId="0" borderId="8" xfId="0" applyFont="1" applyBorder="1">
      <alignment vertical="center"/>
    </xf>
    <xf numFmtId="176" fontId="3" fillId="2" borderId="3" xfId="0" applyNumberFormat="1" applyFont="1" applyFill="1" applyBorder="1" applyAlignment="1">
      <alignment horizontal="right" vertical="center"/>
    </xf>
    <xf numFmtId="176" fontId="3" fillId="2" borderId="9" xfId="0" applyNumberFormat="1" applyFont="1" applyFill="1" applyBorder="1" applyAlignment="1">
      <alignment horizontal="right" vertical="center"/>
    </xf>
    <xf numFmtId="0" fontId="3" fillId="0" borderId="20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3" fillId="0" borderId="11" xfId="0" applyFont="1" applyBorder="1">
      <alignment vertical="center"/>
    </xf>
    <xf numFmtId="176" fontId="3" fillId="0" borderId="12" xfId="0" applyNumberFormat="1" applyFont="1" applyBorder="1">
      <alignment vertical="center"/>
    </xf>
    <xf numFmtId="0" fontId="6" fillId="0" borderId="16" xfId="0" applyFont="1" applyBorder="1">
      <alignment vertical="center"/>
    </xf>
    <xf numFmtId="176" fontId="6" fillId="0" borderId="12" xfId="1" applyFont="1" applyBorder="1">
      <alignment vertical="center"/>
    </xf>
    <xf numFmtId="176" fontId="3" fillId="2" borderId="0" xfId="1" applyFont="1" applyFill="1">
      <alignment vertical="center"/>
    </xf>
    <xf numFmtId="0" fontId="7" fillId="0" borderId="29" xfId="0" applyFont="1" applyBorder="1">
      <alignment vertical="center"/>
    </xf>
    <xf numFmtId="176" fontId="7" fillId="0" borderId="30" xfId="1" applyFont="1" applyBorder="1">
      <alignment vertical="center"/>
    </xf>
    <xf numFmtId="0" fontId="7" fillId="0" borderId="14" xfId="0" applyFont="1" applyBorder="1">
      <alignment vertical="center"/>
    </xf>
    <xf numFmtId="176" fontId="7" fillId="0" borderId="9" xfId="1" applyFont="1" applyBorder="1">
      <alignment vertical="center"/>
    </xf>
    <xf numFmtId="176" fontId="3" fillId="0" borderId="31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8581-643E-CC4F-B17B-4D22207C0AC7}">
  <sheetPr codeName="Sheet2"/>
  <dimension ref="A3:H48"/>
  <sheetViews>
    <sheetView tabSelected="1" zoomScaleNormal="100" workbookViewId="0">
      <selection activeCell="F20" sqref="F20"/>
    </sheetView>
  </sheetViews>
  <sheetFormatPr defaultColWidth="11" defaultRowHeight="15"/>
  <cols>
    <col min="1" max="1" width="11.625" style="1" bestFit="1" customWidth="1"/>
    <col min="2" max="2" width="34.125" style="1" bestFit="1" customWidth="1"/>
    <col min="3" max="3" width="13.875" style="1" bestFit="1" customWidth="1"/>
    <col min="4" max="4" width="5.5" style="1" bestFit="1" customWidth="1"/>
    <col min="5" max="5" width="9.125" style="1" customWidth="1"/>
    <col min="6" max="6" width="9.5" style="1" bestFit="1" customWidth="1"/>
    <col min="7" max="7" width="11.875" style="1" bestFit="1" customWidth="1"/>
    <col min="8" max="8" width="10.5" style="1" bestFit="1" customWidth="1"/>
    <col min="9" max="16384" width="11" style="1"/>
  </cols>
  <sheetData>
    <row r="3" spans="1:8">
      <c r="A3" s="1" t="s">
        <v>0</v>
      </c>
      <c r="B3" s="1" t="s">
        <v>1</v>
      </c>
      <c r="C3" s="1" t="s">
        <v>2</v>
      </c>
    </row>
    <row r="4" spans="1:8">
      <c r="A4" s="54">
        <v>220000</v>
      </c>
      <c r="B4" s="3">
        <f>A4*0.85</f>
        <v>187000</v>
      </c>
      <c r="C4" s="4">
        <f>A4*16</f>
        <v>3520000</v>
      </c>
      <c r="D4" s="4"/>
    </row>
    <row r="5" spans="1:8">
      <c r="A5" s="2"/>
      <c r="B5" s="4"/>
      <c r="C5" s="4"/>
      <c r="D5" s="4"/>
    </row>
    <row r="6" spans="1:8">
      <c r="A6" s="2"/>
      <c r="B6" s="4"/>
      <c r="C6" s="4"/>
      <c r="D6" s="4"/>
    </row>
    <row r="7" spans="1:8">
      <c r="A7" s="62"/>
      <c r="B7" s="66" t="s">
        <v>3</v>
      </c>
      <c r="C7" s="68" t="s">
        <v>4</v>
      </c>
      <c r="D7" s="70" t="s">
        <v>5</v>
      </c>
      <c r="E7" s="70" t="s">
        <v>6</v>
      </c>
      <c r="F7" s="72" t="s">
        <v>7</v>
      </c>
      <c r="G7" s="60" t="s">
        <v>8</v>
      </c>
      <c r="H7" s="61"/>
    </row>
    <row r="8" spans="1:8">
      <c r="A8" s="65"/>
      <c r="B8" s="67"/>
      <c r="C8" s="69"/>
      <c r="D8" s="71"/>
      <c r="E8" s="71"/>
      <c r="F8" s="73"/>
      <c r="G8" s="7" t="s">
        <v>6</v>
      </c>
      <c r="H8" s="8" t="s">
        <v>7</v>
      </c>
    </row>
    <row r="9" spans="1:8" ht="17.100000000000001">
      <c r="A9" s="62" t="s">
        <v>9</v>
      </c>
      <c r="B9" s="9" t="s">
        <v>10</v>
      </c>
      <c r="C9" s="10"/>
      <c r="D9" s="11"/>
      <c r="E9" s="12">
        <f>F9/$B$4*100</f>
        <v>34.759358288770052</v>
      </c>
      <c r="F9" s="13">
        <v>65000</v>
      </c>
      <c r="G9" s="14" t="s">
        <v>11</v>
      </c>
      <c r="H9" s="15"/>
    </row>
    <row r="10" spans="1:8" ht="17.100000000000001">
      <c r="A10" s="63"/>
      <c r="B10" s="16" t="s">
        <v>12</v>
      </c>
      <c r="C10" s="17"/>
      <c r="D10" s="18"/>
      <c r="E10" s="19">
        <v>15</v>
      </c>
      <c r="F10" s="20">
        <f>$B$4*E10/100</f>
        <v>28050</v>
      </c>
      <c r="G10" s="21">
        <v>15</v>
      </c>
      <c r="H10" s="22"/>
    </row>
    <row r="11" spans="1:8" ht="17.100000000000001">
      <c r="A11" s="63"/>
      <c r="B11" s="16" t="s">
        <v>13</v>
      </c>
      <c r="C11" s="17"/>
      <c r="D11" s="18"/>
      <c r="E11" s="23">
        <f>F11/$B$4*100</f>
        <v>1.6042780748663104</v>
      </c>
      <c r="F11" s="24">
        <v>3000</v>
      </c>
      <c r="G11" s="21"/>
      <c r="H11" s="22">
        <v>8000</v>
      </c>
    </row>
    <row r="12" spans="1:8" ht="17.100000000000001">
      <c r="A12" s="63"/>
      <c r="B12" s="16" t="s">
        <v>14</v>
      </c>
      <c r="C12" s="17"/>
      <c r="D12" s="18"/>
      <c r="E12" s="19">
        <v>5</v>
      </c>
      <c r="F12" s="20">
        <f>$B$4*E12/100</f>
        <v>9350</v>
      </c>
      <c r="G12" s="21">
        <v>5</v>
      </c>
      <c r="H12" s="22">
        <v>10000</v>
      </c>
    </row>
    <row r="13" spans="1:8" ht="17.100000000000001">
      <c r="A13" s="63"/>
      <c r="B13" s="16" t="s">
        <v>15</v>
      </c>
      <c r="C13" s="17"/>
      <c r="D13" s="18"/>
      <c r="E13" s="23">
        <f>F13/$B$4*100</f>
        <v>0</v>
      </c>
      <c r="F13" s="24">
        <v>0</v>
      </c>
      <c r="G13" s="21"/>
      <c r="H13" s="22">
        <v>5000</v>
      </c>
    </row>
    <row r="14" spans="1:8" ht="17.100000000000001">
      <c r="A14" s="63"/>
      <c r="B14" s="16" t="s">
        <v>16</v>
      </c>
      <c r="C14" s="17"/>
      <c r="D14" s="18"/>
      <c r="E14" s="19">
        <v>2</v>
      </c>
      <c r="F14" s="20">
        <f>$B$4*E14/100</f>
        <v>3740</v>
      </c>
      <c r="G14" s="21"/>
      <c r="H14" s="22"/>
    </row>
    <row r="15" spans="1:8" ht="17.100000000000001">
      <c r="A15" s="63"/>
      <c r="B15" s="16" t="s">
        <v>17</v>
      </c>
      <c r="C15" s="17"/>
      <c r="D15" s="18"/>
      <c r="E15" s="23">
        <f>F15/$B$4*100</f>
        <v>1.0695187165775399</v>
      </c>
      <c r="F15" s="24">
        <v>2000</v>
      </c>
      <c r="G15" s="21"/>
      <c r="H15" s="22">
        <v>2000</v>
      </c>
    </row>
    <row r="16" spans="1:8" ht="17.100000000000001">
      <c r="A16" s="63"/>
      <c r="B16" s="16" t="s">
        <v>18</v>
      </c>
      <c r="C16" s="17"/>
      <c r="D16" s="18"/>
      <c r="E16" s="19">
        <v>5</v>
      </c>
      <c r="F16" s="20">
        <f>$B$4*E16/100</f>
        <v>9350</v>
      </c>
      <c r="G16" s="21">
        <v>5</v>
      </c>
      <c r="H16" s="22"/>
    </row>
    <row r="17" spans="1:8" ht="17.100000000000001">
      <c r="A17" s="63"/>
      <c r="B17" s="16" t="s">
        <v>19</v>
      </c>
      <c r="C17" s="17"/>
      <c r="D17" s="18"/>
      <c r="E17" s="19">
        <v>5</v>
      </c>
      <c r="F17" s="20">
        <f>$B$4*E17/100</f>
        <v>9350</v>
      </c>
      <c r="G17" s="21">
        <v>5</v>
      </c>
      <c r="H17" s="22"/>
    </row>
    <row r="18" spans="1:8" ht="17.100000000000001">
      <c r="A18" s="64"/>
      <c r="B18" s="25" t="s">
        <v>20</v>
      </c>
      <c r="C18" s="26">
        <v>580</v>
      </c>
      <c r="D18" s="27">
        <v>30</v>
      </c>
      <c r="E18" s="23">
        <f>F18/$B$4*100</f>
        <v>9.3048128342245988</v>
      </c>
      <c r="F18" s="20">
        <f>C18*D18</f>
        <v>17400</v>
      </c>
      <c r="G18" s="28"/>
      <c r="H18" s="29"/>
    </row>
    <row r="19" spans="1:8" ht="17.100000000000001">
      <c r="A19" s="65"/>
      <c r="B19" s="30" t="s">
        <v>21</v>
      </c>
      <c r="C19" s="31"/>
      <c r="D19" s="32"/>
      <c r="E19" s="33">
        <v>10</v>
      </c>
      <c r="F19" s="34">
        <f>$B$4*E19/100</f>
        <v>18700</v>
      </c>
      <c r="G19" s="35">
        <v>10</v>
      </c>
      <c r="H19" s="36"/>
    </row>
    <row r="20" spans="1:8" ht="17.100000000000001">
      <c r="A20" s="62" t="s">
        <v>22</v>
      </c>
      <c r="B20" s="9" t="s">
        <v>23</v>
      </c>
      <c r="C20" s="10">
        <v>2189</v>
      </c>
      <c r="D20" s="37">
        <v>0</v>
      </c>
      <c r="E20" s="12">
        <f t="shared" ref="E20:E34" si="0">F20/$B$4*100</f>
        <v>0</v>
      </c>
      <c r="F20" s="59">
        <f t="shared" ref="F20:F44" si="1">C20*D20</f>
        <v>0</v>
      </c>
      <c r="G20" s="14"/>
      <c r="H20" s="15"/>
    </row>
    <row r="21" spans="1:8" ht="17.100000000000001">
      <c r="A21" s="63"/>
      <c r="B21" s="16" t="s">
        <v>24</v>
      </c>
      <c r="C21" s="17">
        <v>960</v>
      </c>
      <c r="D21" s="38"/>
      <c r="E21" s="23">
        <f t="shared" si="0"/>
        <v>0</v>
      </c>
      <c r="F21" s="20">
        <f t="shared" si="1"/>
        <v>0</v>
      </c>
      <c r="G21" s="21"/>
      <c r="H21" s="22"/>
    </row>
    <row r="22" spans="1:8" ht="17.100000000000001">
      <c r="A22" s="63"/>
      <c r="B22" s="16" t="s">
        <v>25</v>
      </c>
      <c r="C22" s="17">
        <v>550</v>
      </c>
      <c r="D22" s="38"/>
      <c r="E22" s="23">
        <f t="shared" si="0"/>
        <v>0</v>
      </c>
      <c r="F22" s="20">
        <f t="shared" si="1"/>
        <v>0</v>
      </c>
      <c r="G22" s="21"/>
      <c r="H22" s="22"/>
    </row>
    <row r="23" spans="1:8" ht="17.100000000000001">
      <c r="A23" s="63"/>
      <c r="B23" s="16" t="s">
        <v>26</v>
      </c>
      <c r="C23" s="39">
        <v>1000</v>
      </c>
      <c r="D23" s="38">
        <v>0</v>
      </c>
      <c r="E23" s="23">
        <f t="shared" si="0"/>
        <v>0</v>
      </c>
      <c r="F23" s="20">
        <f t="shared" si="1"/>
        <v>0</v>
      </c>
      <c r="G23" s="21"/>
      <c r="H23" s="22"/>
    </row>
    <row r="24" spans="1:8" ht="17.100000000000001">
      <c r="A24" s="63"/>
      <c r="B24" s="16" t="s">
        <v>27</v>
      </c>
      <c r="C24" s="39">
        <v>550</v>
      </c>
      <c r="D24" s="38">
        <v>0</v>
      </c>
      <c r="E24" s="23">
        <f t="shared" si="0"/>
        <v>0</v>
      </c>
      <c r="F24" s="20">
        <f t="shared" si="1"/>
        <v>0</v>
      </c>
      <c r="G24" s="21"/>
      <c r="H24" s="22"/>
    </row>
    <row r="25" spans="1:8" ht="17.100000000000001">
      <c r="A25" s="63"/>
      <c r="B25" s="16" t="s">
        <v>28</v>
      </c>
      <c r="C25" s="17">
        <v>306</v>
      </c>
      <c r="D25" s="38">
        <v>0</v>
      </c>
      <c r="E25" s="23">
        <f t="shared" si="0"/>
        <v>0</v>
      </c>
      <c r="F25" s="20">
        <f t="shared" si="1"/>
        <v>0</v>
      </c>
      <c r="G25" s="21"/>
      <c r="H25" s="22"/>
    </row>
    <row r="26" spans="1:8" ht="17.100000000000001">
      <c r="A26" s="63"/>
      <c r="B26" s="16" t="s">
        <v>29</v>
      </c>
      <c r="C26" s="17">
        <v>409</v>
      </c>
      <c r="D26" s="38"/>
      <c r="E26" s="23">
        <f t="shared" si="0"/>
        <v>0</v>
      </c>
      <c r="F26" s="20">
        <f t="shared" si="1"/>
        <v>0</v>
      </c>
      <c r="G26" s="21"/>
      <c r="H26" s="22"/>
    </row>
    <row r="27" spans="1:8" ht="17.100000000000001">
      <c r="A27" s="63"/>
      <c r="B27" s="16" t="s">
        <v>30</v>
      </c>
      <c r="C27" s="17">
        <v>375</v>
      </c>
      <c r="D27" s="38">
        <v>1</v>
      </c>
      <c r="E27" s="23">
        <f t="shared" si="0"/>
        <v>0.20053475935828879</v>
      </c>
      <c r="F27" s="20">
        <f t="shared" si="1"/>
        <v>375</v>
      </c>
      <c r="G27" s="21"/>
      <c r="H27" s="22"/>
    </row>
    <row r="28" spans="1:8" ht="17.100000000000001">
      <c r="A28" s="63"/>
      <c r="B28" s="16" t="s">
        <v>31</v>
      </c>
      <c r="C28" s="17">
        <v>1180</v>
      </c>
      <c r="D28" s="38">
        <v>0</v>
      </c>
      <c r="E28" s="23">
        <f t="shared" si="0"/>
        <v>0</v>
      </c>
      <c r="F28" s="20">
        <f t="shared" si="1"/>
        <v>0</v>
      </c>
      <c r="G28" s="21"/>
      <c r="H28" s="22"/>
    </row>
    <row r="29" spans="1:8" ht="17.100000000000001">
      <c r="A29" s="63"/>
      <c r="B29" s="16" t="s">
        <v>32</v>
      </c>
      <c r="C29" s="17">
        <v>990</v>
      </c>
      <c r="D29" s="38">
        <v>1</v>
      </c>
      <c r="E29" s="23">
        <f t="shared" si="0"/>
        <v>0.52941176470588236</v>
      </c>
      <c r="F29" s="20">
        <f t="shared" si="1"/>
        <v>990</v>
      </c>
      <c r="G29" s="21"/>
      <c r="H29" s="22"/>
    </row>
    <row r="30" spans="1:8" ht="17.100000000000001">
      <c r="A30" s="63"/>
      <c r="B30" s="16" t="s">
        <v>33</v>
      </c>
      <c r="C30" s="17">
        <v>1980</v>
      </c>
      <c r="D30" s="38">
        <v>0</v>
      </c>
      <c r="E30" s="23">
        <f t="shared" si="0"/>
        <v>0</v>
      </c>
      <c r="F30" s="20">
        <f t="shared" si="1"/>
        <v>0</v>
      </c>
      <c r="G30" s="21"/>
      <c r="H30" s="22"/>
    </row>
    <row r="31" spans="1:8" ht="17.100000000000001">
      <c r="A31" s="63"/>
      <c r="B31" s="16" t="s">
        <v>34</v>
      </c>
      <c r="C31" s="17">
        <v>980</v>
      </c>
      <c r="D31" s="38"/>
      <c r="E31" s="23">
        <f t="shared" si="0"/>
        <v>0</v>
      </c>
      <c r="F31" s="20">
        <f t="shared" si="1"/>
        <v>0</v>
      </c>
      <c r="G31" s="21"/>
      <c r="H31" s="22"/>
    </row>
    <row r="32" spans="1:8" ht="17.100000000000001">
      <c r="A32" s="63"/>
      <c r="B32" s="16" t="s">
        <v>35</v>
      </c>
      <c r="C32" s="17">
        <v>250</v>
      </c>
      <c r="D32" s="38"/>
      <c r="E32" s="23">
        <f t="shared" si="0"/>
        <v>0</v>
      </c>
      <c r="F32" s="20">
        <f t="shared" si="1"/>
        <v>0</v>
      </c>
      <c r="G32" s="21"/>
      <c r="H32" s="22"/>
    </row>
    <row r="33" spans="1:8" ht="17.100000000000001">
      <c r="A33" s="63"/>
      <c r="B33" s="16" t="s">
        <v>36</v>
      </c>
      <c r="C33" s="17">
        <v>380</v>
      </c>
      <c r="D33" s="38"/>
      <c r="E33" s="23">
        <f t="shared" si="0"/>
        <v>0</v>
      </c>
      <c r="F33" s="20">
        <f t="shared" si="1"/>
        <v>0</v>
      </c>
      <c r="G33" s="21"/>
      <c r="H33" s="22"/>
    </row>
    <row r="34" spans="1:8" ht="17.100000000000001">
      <c r="A34" s="63"/>
      <c r="B34" s="16" t="s">
        <v>37</v>
      </c>
      <c r="C34" s="17">
        <v>1300</v>
      </c>
      <c r="D34" s="38"/>
      <c r="E34" s="23">
        <f t="shared" si="0"/>
        <v>0</v>
      </c>
      <c r="F34" s="20">
        <f t="shared" si="1"/>
        <v>0</v>
      </c>
      <c r="G34" s="21"/>
      <c r="H34" s="22"/>
    </row>
    <row r="35" spans="1:8" ht="17.100000000000001">
      <c r="A35" s="63"/>
      <c r="B35" s="16" t="s">
        <v>38</v>
      </c>
      <c r="C35" s="17">
        <v>1080</v>
      </c>
      <c r="D35" s="38"/>
      <c r="E35" s="23">
        <f t="shared" ref="E35:E43" si="2">F35/$B$4*100</f>
        <v>0</v>
      </c>
      <c r="F35" s="20">
        <f t="shared" si="1"/>
        <v>0</v>
      </c>
      <c r="G35" s="21"/>
      <c r="H35" s="22"/>
    </row>
    <row r="36" spans="1:8" ht="17.100000000000001">
      <c r="A36" s="63"/>
      <c r="B36" s="16" t="s">
        <v>39</v>
      </c>
      <c r="C36" s="17">
        <v>1300</v>
      </c>
      <c r="D36" s="38">
        <v>0</v>
      </c>
      <c r="E36" s="23">
        <f>F36/$B$4*100</f>
        <v>0</v>
      </c>
      <c r="F36" s="20">
        <f t="shared" si="1"/>
        <v>0</v>
      </c>
      <c r="G36" s="21"/>
      <c r="H36" s="22"/>
    </row>
    <row r="37" spans="1:8" ht="17.100000000000001">
      <c r="A37" s="63"/>
      <c r="B37" s="16" t="s">
        <v>40</v>
      </c>
      <c r="C37" s="17">
        <v>500</v>
      </c>
      <c r="D37" s="38">
        <v>1</v>
      </c>
      <c r="E37" s="23">
        <f>F37/$B$4*100</f>
        <v>0.26737967914438499</v>
      </c>
      <c r="F37" s="20">
        <f t="shared" si="1"/>
        <v>500</v>
      </c>
      <c r="G37" s="21"/>
      <c r="H37" s="22"/>
    </row>
    <row r="38" spans="1:8" ht="17.100000000000001">
      <c r="A38" s="64"/>
      <c r="B38" s="25" t="s">
        <v>41</v>
      </c>
      <c r="C38" s="40">
        <v>400</v>
      </c>
      <c r="D38" s="27">
        <v>0</v>
      </c>
      <c r="E38" s="41">
        <f>F38/$B$4*100</f>
        <v>0</v>
      </c>
      <c r="F38" s="20">
        <f t="shared" si="1"/>
        <v>0</v>
      </c>
      <c r="G38" s="28"/>
      <c r="H38" s="29"/>
    </row>
    <row r="39" spans="1:8" ht="17.100000000000001">
      <c r="A39" s="64"/>
      <c r="B39" s="25" t="s">
        <v>42</v>
      </c>
      <c r="C39" s="40">
        <v>120</v>
      </c>
      <c r="D39" s="27"/>
      <c r="E39" s="41">
        <f t="shared" si="2"/>
        <v>0</v>
      </c>
      <c r="F39" s="20">
        <f t="shared" si="1"/>
        <v>0</v>
      </c>
      <c r="G39" s="28"/>
      <c r="H39" s="29"/>
    </row>
    <row r="40" spans="1:8" ht="17.100000000000001">
      <c r="A40" s="64"/>
      <c r="B40" s="25" t="s">
        <v>43</v>
      </c>
      <c r="C40" s="26">
        <v>980</v>
      </c>
      <c r="D40" s="27">
        <v>0</v>
      </c>
      <c r="E40" s="41">
        <f>F40/$B$4*100</f>
        <v>0</v>
      </c>
      <c r="F40" s="20">
        <f t="shared" si="1"/>
        <v>0</v>
      </c>
      <c r="G40" s="28"/>
      <c r="H40" s="29"/>
    </row>
    <row r="41" spans="1:8" ht="17.100000000000001">
      <c r="A41" s="64"/>
      <c r="B41" s="25"/>
      <c r="C41" s="40"/>
      <c r="D41" s="27"/>
      <c r="E41" s="41">
        <f>F41/$B$4*100</f>
        <v>0</v>
      </c>
      <c r="F41" s="20">
        <f t="shared" si="1"/>
        <v>0</v>
      </c>
      <c r="G41" s="28"/>
      <c r="H41" s="29"/>
    </row>
    <row r="42" spans="1:8" ht="17.100000000000001">
      <c r="A42" s="64"/>
      <c r="B42" s="25"/>
      <c r="C42" s="40"/>
      <c r="D42" s="27"/>
      <c r="E42" s="41">
        <f>F42/$B$4*100</f>
        <v>0</v>
      </c>
      <c r="F42" s="20">
        <f t="shared" si="1"/>
        <v>0</v>
      </c>
      <c r="G42" s="28"/>
      <c r="H42" s="29"/>
    </row>
    <row r="43" spans="1:8" ht="17.100000000000001">
      <c r="A43" s="64"/>
      <c r="B43" s="25"/>
      <c r="C43" s="40"/>
      <c r="D43" s="27"/>
      <c r="E43" s="41">
        <f t="shared" si="2"/>
        <v>0</v>
      </c>
      <c r="F43" s="20">
        <f t="shared" si="1"/>
        <v>0</v>
      </c>
      <c r="G43" s="55" t="s">
        <v>22</v>
      </c>
      <c r="H43" s="56" t="s">
        <v>44</v>
      </c>
    </row>
    <row r="44" spans="1:8" ht="17.100000000000001">
      <c r="A44" s="65"/>
      <c r="B44" s="30" t="s">
        <v>45</v>
      </c>
      <c r="C44" s="31">
        <v>1078</v>
      </c>
      <c r="D44" s="42"/>
      <c r="E44" s="43">
        <f>F44/$B$4*100</f>
        <v>0</v>
      </c>
      <c r="F44" s="20">
        <f t="shared" si="1"/>
        <v>0</v>
      </c>
      <c r="G44" s="57"/>
      <c r="H44" s="58">
        <f>SUM(F20:F44)</f>
        <v>1865</v>
      </c>
    </row>
    <row r="45" spans="1:8" ht="17.100000000000001">
      <c r="A45" s="5" t="s">
        <v>46</v>
      </c>
      <c r="B45" s="9" t="s">
        <v>47</v>
      </c>
      <c r="C45" s="10"/>
      <c r="D45" s="11"/>
      <c r="E45" s="12">
        <f>F45/$B$4*100</f>
        <v>0</v>
      </c>
      <c r="F45" s="44">
        <v>0</v>
      </c>
      <c r="G45" s="14"/>
      <c r="H45" s="15">
        <v>33333</v>
      </c>
    </row>
    <row r="46" spans="1:8" ht="17.100000000000001">
      <c r="A46" s="6"/>
      <c r="B46" s="30" t="s">
        <v>48</v>
      </c>
      <c r="C46" s="31"/>
      <c r="D46" s="32"/>
      <c r="E46" s="43">
        <f>F46/$B$4*100</f>
        <v>0</v>
      </c>
      <c r="F46" s="45">
        <v>0</v>
      </c>
      <c r="G46" s="35"/>
      <c r="H46" s="36"/>
    </row>
    <row r="47" spans="1:8" ht="17.100000000000001">
      <c r="A47" s="46"/>
      <c r="B47" s="47" t="s">
        <v>49</v>
      </c>
      <c r="C47" s="48"/>
      <c r="D47" s="49"/>
      <c r="E47" s="50">
        <f>100-SUM(E9:E46)</f>
        <v>10.264705882352928</v>
      </c>
      <c r="F47" s="51">
        <f>$B$4*E47/100</f>
        <v>19194.999999999975</v>
      </c>
      <c r="G47" s="52">
        <v>10</v>
      </c>
      <c r="H47" s="53"/>
    </row>
    <row r="48" spans="1:8">
      <c r="F48" s="4">
        <f>SUM(F9:F47)</f>
        <v>186999.99999999997</v>
      </c>
      <c r="H48" s="2"/>
    </row>
  </sheetData>
  <mergeCells count="9">
    <mergeCell ref="G7:H7"/>
    <mergeCell ref="A20:A44"/>
    <mergeCell ref="A9:A19"/>
    <mergeCell ref="B7:B8"/>
    <mergeCell ref="C7:C8"/>
    <mergeCell ref="D7:D8"/>
    <mergeCell ref="F7:F8"/>
    <mergeCell ref="E7:E8"/>
    <mergeCell ref="A7:A8"/>
  </mergeCells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D613A5EAFE00F468F9EFC7DA0099D63" ma:contentTypeVersion="13" ma:contentTypeDescription="新しいドキュメントを作成します。" ma:contentTypeScope="" ma:versionID="0b760e266439ab167040dcc2c0736f84">
  <xsd:schema xmlns:xsd="http://www.w3.org/2001/XMLSchema" xmlns:xs="http://www.w3.org/2001/XMLSchema" xmlns:p="http://schemas.microsoft.com/office/2006/metadata/properties" xmlns:ns2="818372c2-5ca1-41d4-8e9c-cfddae3549a4" xmlns:ns3="17b0db3f-bb77-44b7-9a15-7825ddede5b7" targetNamespace="http://schemas.microsoft.com/office/2006/metadata/properties" ma:root="true" ma:fieldsID="f105041562af0d128b58ba3f56905a79" ns2:_="" ns3:_="">
    <xsd:import namespace="818372c2-5ca1-41d4-8e9c-cfddae3549a4"/>
    <xsd:import namespace="17b0db3f-bb77-44b7-9a15-7825ddede5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372c2-5ca1-41d4-8e9c-cfddae35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0db3f-bb77-44b7-9a15-7825ddede5b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954daf5-4d8f-4e2d-ad14-9b0fe15baa04}" ma:internalName="TaxCatchAll" ma:showField="CatchAllData" ma:web="17b0db3f-bb77-44b7-9a15-7825ddede5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EEA9D-8579-4752-8CB9-0012F0C8C1E5}"/>
</file>

<file path=customXml/itemProps2.xml><?xml version="1.0" encoding="utf-8"?>
<ds:datastoreItem xmlns:ds="http://schemas.openxmlformats.org/officeDocument/2006/customXml" ds:itemID="{FD0596FD-EC30-46BF-B03A-5D67524201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 信也</dc:creator>
  <cp:keywords/>
  <dc:description/>
  <cp:lastModifiedBy>文 家俊</cp:lastModifiedBy>
  <cp:revision/>
  <dcterms:created xsi:type="dcterms:W3CDTF">2023-01-23T04:36:24Z</dcterms:created>
  <dcterms:modified xsi:type="dcterms:W3CDTF">2023-05-24T03:27:41Z</dcterms:modified>
  <cp:category/>
  <cp:contentStatus/>
</cp:coreProperties>
</file>