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yrusman/Desktop/ECCコンピューター専門学校/Year-3/Y3-Sem1/システム設計実践演習/2024-05-24/第６回/"/>
    </mc:Choice>
  </mc:AlternateContent>
  <xr:revisionPtr revIDLastSave="0" documentId="13_ncr:1_{9BDC4641-8133-2442-B3D7-54B93D49B5BD}" xr6:coauthVersionLast="47" xr6:coauthVersionMax="47" xr10:uidLastSave="{00000000-0000-0000-0000-000000000000}"/>
  <bookViews>
    <workbookView xWindow="0" yWindow="860" windowWidth="34200" windowHeight="20120" xr2:uid="{00000000-000D-0000-FFFF-FFFF00000000}"/>
  </bookViews>
  <sheets>
    <sheet name="工数・見積もり" sheetId="2" r:id="rId1"/>
    <sheet name="FP法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B18" i="2"/>
  <c r="C13" i="2"/>
  <c r="C14" i="2"/>
  <c r="C15" i="2"/>
  <c r="C16" i="2"/>
  <c r="C17" i="2"/>
  <c r="J21" i="1"/>
  <c r="E16" i="1"/>
  <c r="E17" i="1"/>
  <c r="E18" i="1"/>
  <c r="E19" i="1"/>
  <c r="E20" i="1"/>
  <c r="C18" i="2" l="1"/>
  <c r="E21" i="1"/>
  <c r="D3" i="1" s="1"/>
  <c r="B21" i="2" s="1"/>
  <c r="B3" i="2" l="1"/>
  <c r="F3" i="2" s="1"/>
</calcChain>
</file>

<file path=xl/sharedStrings.xml><?xml version="1.0" encoding="utf-8"?>
<sst xmlns="http://schemas.openxmlformats.org/spreadsheetml/2006/main" count="91" uniqueCount="77">
  <si>
    <t>容易</t>
  </si>
  <si>
    <t>普通</t>
  </si>
  <si>
    <t>複雑</t>
  </si>
  <si>
    <t>外部入力</t>
  </si>
  <si>
    <t>外部出力</t>
  </si>
  <si>
    <t>外部照合</t>
  </si>
  <si>
    <t>内部論理ファイル</t>
  </si>
  <si>
    <t>外部インターフェース</t>
  </si>
  <si>
    <t>No</t>
    <phoneticPr fontId="1"/>
  </si>
  <si>
    <t>項目</t>
    <rPh sb="0" eb="2">
      <t>コウモク</t>
    </rPh>
    <phoneticPr fontId="1"/>
  </si>
  <si>
    <t>データ通信</t>
  </si>
  <si>
    <t>分散データ処理</t>
  </si>
  <si>
    <t>性能</t>
  </si>
  <si>
    <t>高負荷構成</t>
  </si>
  <si>
    <t>トランザクション量</t>
  </si>
  <si>
    <t>オンライン入力</t>
  </si>
  <si>
    <t>オンライン更新</t>
  </si>
  <si>
    <t>複雑な処理</t>
  </si>
  <si>
    <t>再利用可能性</t>
  </si>
  <si>
    <t>運用性</t>
  </si>
  <si>
    <t>複数サイト</t>
  </si>
  <si>
    <t>変更容易性</t>
  </si>
  <si>
    <t>役職</t>
    <rPh sb="0" eb="2">
      <t>ヤクショク</t>
    </rPh>
    <phoneticPr fontId="1"/>
  </si>
  <si>
    <t>プロジェクトマネージャー</t>
    <phoneticPr fontId="1"/>
  </si>
  <si>
    <t>システムエンジニア</t>
    <phoneticPr fontId="1"/>
  </si>
  <si>
    <t>プログラマ</t>
    <phoneticPr fontId="1"/>
  </si>
  <si>
    <t>人月単価</t>
    <rPh sb="0" eb="2">
      <t>ニンゲツ</t>
    </rPh>
    <rPh sb="2" eb="4">
      <t>タンカ</t>
    </rPh>
    <phoneticPr fontId="1"/>
  </si>
  <si>
    <t>希望月給</t>
    <rPh sb="0" eb="2">
      <t>キボウ</t>
    </rPh>
    <rPh sb="2" eb="4">
      <t>ゲッキュウ</t>
    </rPh>
    <phoneticPr fontId="1"/>
  </si>
  <si>
    <t>人月単価</t>
    <rPh sb="0" eb="4">
      <t>ニンゲツタンカ</t>
    </rPh>
    <phoneticPr fontId="1"/>
  </si>
  <si>
    <t>万円</t>
    <rPh sb="0" eb="2">
      <t>マンエン</t>
    </rPh>
    <phoneticPr fontId="1"/>
  </si>
  <si>
    <t>基準値</t>
    <rPh sb="0" eb="3">
      <t>キジュンチ</t>
    </rPh>
    <phoneticPr fontId="1"/>
  </si>
  <si>
    <t>合計</t>
    <rPh sb="0" eb="2">
      <t>ゴウケイ</t>
    </rPh>
    <phoneticPr fontId="1"/>
  </si>
  <si>
    <t>ファンクションポイント法　設定シート</t>
    <rPh sb="11" eb="12">
      <t>ホウ</t>
    </rPh>
    <rPh sb="13" eb="15">
      <t>セッテイ</t>
    </rPh>
    <phoneticPr fontId="1"/>
  </si>
  <si>
    <t>・FP法　機能ごとの係数</t>
    <rPh sb="3" eb="4">
      <t>ホウ</t>
    </rPh>
    <rPh sb="5" eb="7">
      <t>キノウ</t>
    </rPh>
    <rPh sb="10" eb="12">
      <t>ケイスウ</t>
    </rPh>
    <phoneticPr fontId="1"/>
  </si>
  <si>
    <t>・開発する機能の数</t>
    <rPh sb="1" eb="3">
      <t>カイハツ</t>
    </rPh>
    <rPh sb="5" eb="7">
      <t>キノウ</t>
    </rPh>
    <rPh sb="8" eb="9">
      <t>カズ</t>
    </rPh>
    <phoneticPr fontId="1"/>
  </si>
  <si>
    <t>・一般システム特性</t>
    <phoneticPr fontId="1"/>
  </si>
  <si>
    <t>ファンクションポイント</t>
    <phoneticPr fontId="1"/>
  </si>
  <si>
    <t>スケール</t>
    <phoneticPr fontId="1"/>
  </si>
  <si>
    <t>・0~5のスケール</t>
    <phoneticPr fontId="1"/>
  </si>
  <si>
    <t>影響度</t>
    <rPh sb="0" eb="3">
      <t>エイキョウド</t>
    </rPh>
    <phoneticPr fontId="1"/>
  </si>
  <si>
    <t>存在しない、または影響なし</t>
    <rPh sb="0" eb="2">
      <t>ソンザイ</t>
    </rPh>
    <rPh sb="9" eb="11">
      <t>エイキョウ</t>
    </rPh>
    <phoneticPr fontId="1"/>
  </si>
  <si>
    <t>影響度：軽微</t>
    <rPh sb="0" eb="3">
      <t>エイキョウド</t>
    </rPh>
    <rPh sb="4" eb="6">
      <t>ケイビ</t>
    </rPh>
    <phoneticPr fontId="1"/>
  </si>
  <si>
    <t>影響度：小</t>
    <rPh sb="0" eb="3">
      <t>エイキョウド</t>
    </rPh>
    <rPh sb="4" eb="5">
      <t>ショウ</t>
    </rPh>
    <phoneticPr fontId="1"/>
  </si>
  <si>
    <t>影響度：中</t>
    <rPh sb="0" eb="3">
      <t>エイキョウド</t>
    </rPh>
    <rPh sb="4" eb="5">
      <t>チュウ</t>
    </rPh>
    <phoneticPr fontId="1"/>
  </si>
  <si>
    <t>影響度：大</t>
    <rPh sb="0" eb="3">
      <t>エイキョウド</t>
    </rPh>
    <rPh sb="4" eb="5">
      <t>ダイ</t>
    </rPh>
    <phoneticPr fontId="1"/>
  </si>
  <si>
    <t>システム全体で大きな影響あり</t>
    <rPh sb="4" eb="6">
      <t>ゼンタイ</t>
    </rPh>
    <rPh sb="7" eb="8">
      <t>オオ</t>
    </rPh>
    <rPh sb="10" eb="12">
      <t>エイキョウ</t>
    </rPh>
    <phoneticPr fontId="1"/>
  </si>
  <si>
    <t>アプリやシステムと制御情報やデータ通信を送受信しているか</t>
    <rPh sb="9" eb="11">
      <t>セイギョ</t>
    </rPh>
    <rPh sb="11" eb="13">
      <t>ジョウホウ</t>
    </rPh>
    <rPh sb="17" eb="19">
      <t>ツウシン</t>
    </rPh>
    <rPh sb="20" eb="23">
      <t>ソウジュシン</t>
    </rPh>
    <phoneticPr fontId="1"/>
  </si>
  <si>
    <t>分散処理しているか</t>
    <rPh sb="0" eb="2">
      <t>ブンサン</t>
    </rPh>
    <rPh sb="2" eb="4">
      <t>ショリ</t>
    </rPh>
    <phoneticPr fontId="1"/>
  </si>
  <si>
    <t>レスポンスやスループットの性能目標はあるか</t>
    <rPh sb="13" eb="15">
      <t>セイノウ</t>
    </rPh>
    <rPh sb="15" eb="17">
      <t>モクヒョウ</t>
    </rPh>
    <phoneticPr fontId="1"/>
  </si>
  <si>
    <t>システムの利用頻度は高いか</t>
    <rPh sb="5" eb="7">
      <t>リヨウ</t>
    </rPh>
    <rPh sb="7" eb="9">
      <t>ヒンド</t>
    </rPh>
    <rPh sb="10" eb="11">
      <t>タカ</t>
    </rPh>
    <phoneticPr fontId="1"/>
  </si>
  <si>
    <t>トランザクション量は多いか</t>
    <rPh sb="8" eb="9">
      <t>リョウ</t>
    </rPh>
    <rPh sb="10" eb="11">
      <t>オオ</t>
    </rPh>
    <phoneticPr fontId="1"/>
  </si>
  <si>
    <t>オンライン入力する量は多いか</t>
    <rPh sb="5" eb="7">
      <t>ニュウリョク</t>
    </rPh>
    <rPh sb="9" eb="10">
      <t>リョウ</t>
    </rPh>
    <rPh sb="11" eb="12">
      <t>オオ</t>
    </rPh>
    <phoneticPr fontId="1"/>
  </si>
  <si>
    <t>アプリはエンドユーザの効率を考慮して設計されているか</t>
    <rPh sb="11" eb="13">
      <t>コウリツ</t>
    </rPh>
    <rPh sb="14" eb="16">
      <t>コウリョ</t>
    </rPh>
    <rPh sb="18" eb="20">
      <t>セッケイ</t>
    </rPh>
    <phoneticPr fontId="1"/>
  </si>
  <si>
    <t>オンラインで論理内部ファイルを更新する機能はあるか</t>
    <rPh sb="6" eb="8">
      <t>ロンリ</t>
    </rPh>
    <rPh sb="8" eb="10">
      <t>ナイブ</t>
    </rPh>
    <rPh sb="15" eb="17">
      <t>コウシン</t>
    </rPh>
    <rPh sb="19" eb="21">
      <t>キノウ</t>
    </rPh>
    <phoneticPr fontId="1"/>
  </si>
  <si>
    <t>アプリに広範な論理的または数学的処理はあるか</t>
    <rPh sb="4" eb="6">
      <t>コウハン</t>
    </rPh>
    <rPh sb="7" eb="10">
      <t>ロンリテキ</t>
    </rPh>
    <rPh sb="13" eb="16">
      <t>スウガクテキ</t>
    </rPh>
    <rPh sb="16" eb="18">
      <t>ショリ</t>
    </rPh>
    <phoneticPr fontId="1"/>
  </si>
  <si>
    <t>再利用を考慮して開発されているか</t>
    <rPh sb="0" eb="3">
      <t>サイリヨウ</t>
    </rPh>
    <rPh sb="4" eb="6">
      <t>コウリョ</t>
    </rPh>
    <rPh sb="8" eb="10">
      <t>カイハツ</t>
    </rPh>
    <phoneticPr fontId="1"/>
  </si>
  <si>
    <t>インストールが簡単になるように開発されているか</t>
    <rPh sb="7" eb="9">
      <t>カンタン</t>
    </rPh>
    <rPh sb="15" eb="17">
      <t>カイハツ</t>
    </rPh>
    <phoneticPr fontId="1"/>
  </si>
  <si>
    <t>起動、バックアップ、リカバリ手順が効果的、自動化されているか</t>
    <rPh sb="0" eb="2">
      <t>キドウ</t>
    </rPh>
    <rPh sb="14" eb="16">
      <t>テジュン</t>
    </rPh>
    <rPh sb="17" eb="20">
      <t>コウカテキ</t>
    </rPh>
    <rPh sb="21" eb="24">
      <t>ジドウカ</t>
    </rPh>
    <phoneticPr fontId="1"/>
  </si>
  <si>
    <t>複数のサイトで使用することを考慮して開発されているか</t>
    <rPh sb="0" eb="2">
      <t>フクスウ</t>
    </rPh>
    <rPh sb="7" eb="9">
      <t>シヨウ</t>
    </rPh>
    <rPh sb="14" eb="16">
      <t>コウリョ</t>
    </rPh>
    <rPh sb="18" eb="20">
      <t>カイハツ</t>
    </rPh>
    <phoneticPr fontId="1"/>
  </si>
  <si>
    <t>システム改修を考慮して開発しているか</t>
    <rPh sb="4" eb="6">
      <t>カイシュウ</t>
    </rPh>
    <rPh sb="7" eb="9">
      <t>コウリョ</t>
    </rPh>
    <rPh sb="11" eb="13">
      <t>カイハツ</t>
    </rPh>
    <phoneticPr fontId="1"/>
  </si>
  <si>
    <t xml:space="preserve"> 計算式：基準値×( 0.65 + 調整値 / 100 )</t>
    <rPh sb="1" eb="4">
      <t>ケイサンシキ</t>
    </rPh>
    <rPh sb="5" eb="8">
      <t>キジュンチ</t>
    </rPh>
    <rPh sb="18" eb="21">
      <t>チョウセイチ</t>
    </rPh>
    <phoneticPr fontId="1"/>
  </si>
  <si>
    <t>・役職ごとの人月単価(一例)</t>
    <rPh sb="1" eb="3">
      <t>ヤクショク</t>
    </rPh>
    <rPh sb="6" eb="10">
      <t>ニンゲツタンカ</t>
    </rPh>
    <rPh sb="11" eb="13">
      <t>イチレイ</t>
    </rPh>
    <phoneticPr fontId="1"/>
  </si>
  <si>
    <t>対応FP</t>
    <rPh sb="0" eb="2">
      <t>タイオウ</t>
    </rPh>
    <phoneticPr fontId="1"/>
  </si>
  <si>
    <t>工数・開発費 見積もりシート</t>
    <rPh sb="0" eb="2">
      <t>コウスウ</t>
    </rPh>
    <rPh sb="3" eb="6">
      <t>カイハツヒ</t>
    </rPh>
    <rPh sb="7" eb="9">
      <t>ミツ</t>
    </rPh>
    <phoneticPr fontId="1"/>
  </si>
  <si>
    <t>システム開発費</t>
    <rPh sb="4" eb="6">
      <t>カイハツ</t>
    </rPh>
    <rPh sb="6" eb="7">
      <t>ヒ</t>
    </rPh>
    <phoneticPr fontId="1"/>
  </si>
  <si>
    <t>人月</t>
    <rPh sb="0" eb="2">
      <t>ニンゲツ</t>
    </rPh>
    <phoneticPr fontId="1"/>
  </si>
  <si>
    <t>プロジェクトの工数</t>
    <rPh sb="7" eb="9">
      <t>コウスウ</t>
    </rPh>
    <phoneticPr fontId="1"/>
  </si>
  <si>
    <t>円</t>
    <rPh sb="0" eb="1">
      <t>エン</t>
    </rPh>
    <phoneticPr fontId="1"/>
  </si>
  <si>
    <t>・リーダーの対応FPをもとにした工数</t>
    <phoneticPr fontId="1"/>
  </si>
  <si>
    <t>プロジェクトメンバー</t>
    <phoneticPr fontId="1"/>
  </si>
  <si>
    <t>・プロジェクトメンバーの人月単価 (単位：万円)</t>
    <rPh sb="12" eb="14">
      <t>ニンゲツ</t>
    </rPh>
    <rPh sb="14" eb="16">
      <t>タンカ</t>
    </rPh>
    <phoneticPr fontId="1"/>
  </si>
  <si>
    <t>ファンクションタイプ</t>
    <phoneticPr fontId="1"/>
  </si>
  <si>
    <t>システム開発工数</t>
    <rPh sb="4" eb="6">
      <t>カイハツ</t>
    </rPh>
    <rPh sb="6" eb="8">
      <t>コウスウ</t>
    </rPh>
    <phoneticPr fontId="1"/>
  </si>
  <si>
    <t>外部照合</t>
    <phoneticPr fontId="1"/>
  </si>
  <si>
    <t>文家俊</t>
    <phoneticPr fontId="1"/>
  </si>
  <si>
    <t>エンドユーザ効率</t>
    <phoneticPr fontId="1"/>
  </si>
  <si>
    <t>インストール容易性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</si>
</sst>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b/>
      <sz val="11"/>
      <color theme="1"/>
      <name val="新細明體"/>
      <family val="3"/>
      <charset val="128"/>
      <scheme val="minor"/>
    </font>
    <font>
      <sz val="20"/>
      <color theme="1"/>
      <name val="新細明體"/>
      <family val="2"/>
      <scheme val="minor"/>
    </font>
    <font>
      <b/>
      <sz val="16"/>
      <color theme="1"/>
      <name val="新細明體"/>
      <family val="3"/>
      <charset val="128"/>
      <scheme val="minor"/>
    </font>
    <font>
      <b/>
      <sz val="16"/>
      <color theme="0"/>
      <name val="新細明體"/>
      <family val="3"/>
      <charset val="128"/>
      <scheme val="minor"/>
    </font>
    <font>
      <sz val="16"/>
      <color theme="0"/>
      <name val="新細明體"/>
      <family val="3"/>
      <charset val="128"/>
      <scheme val="minor"/>
    </font>
    <font>
      <sz val="16"/>
      <color theme="1"/>
      <name val="新細明體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3" borderId="1" xfId="0" applyFill="1" applyBorder="1"/>
    <xf numFmtId="0" fontId="0" fillId="0" borderId="6" xfId="0" applyBorder="1"/>
    <xf numFmtId="0" fontId="2" fillId="0" borderId="8" xfId="0" applyFont="1" applyBorder="1"/>
    <xf numFmtId="0" fontId="2" fillId="4" borderId="7" xfId="0" applyFont="1" applyFill="1" applyBorder="1"/>
    <xf numFmtId="0" fontId="3" fillId="0" borderId="0" xfId="0" applyFont="1"/>
    <xf numFmtId="0" fontId="2" fillId="0" borderId="0" xfId="0" applyFont="1"/>
    <xf numFmtId="0" fontId="0" fillId="2" borderId="12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5" fillId="5" borderId="9" xfId="0" applyFont="1" applyFill="1" applyBorder="1"/>
    <xf numFmtId="0" fontId="6" fillId="5" borderId="10" xfId="0" applyFont="1" applyFill="1" applyBorder="1"/>
    <xf numFmtId="0" fontId="6" fillId="5" borderId="11" xfId="0" applyFont="1" applyFill="1" applyBorder="1"/>
    <xf numFmtId="0" fontId="4" fillId="0" borderId="5" xfId="0" applyFont="1" applyBorder="1"/>
    <xf numFmtId="0" fontId="7" fillId="0" borderId="0" xfId="0" applyFont="1"/>
    <xf numFmtId="0" fontId="2" fillId="0" borderId="14" xfId="0" applyFont="1" applyBorder="1"/>
    <xf numFmtId="3" fontId="4" fillId="0" borderId="5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639E-5EE1-4032-807E-8CAB8FD10DF0}">
  <dimension ref="A1:G21"/>
  <sheetViews>
    <sheetView tabSelected="1" topLeftCell="A2" zoomScale="251" zoomScaleNormal="249" zoomScaleSheetLayoutView="100" workbookViewId="0">
      <selection activeCell="E13" sqref="E13"/>
    </sheetView>
  </sheetViews>
  <sheetFormatPr baseColWidth="10" defaultColWidth="9" defaultRowHeight="14"/>
  <cols>
    <col min="1" max="1" width="31.59765625" customWidth="1"/>
    <col min="2" max="2" width="8.19921875" customWidth="1"/>
    <col min="5" max="5" width="21.19921875" bestFit="1" customWidth="1"/>
    <col min="6" max="6" width="26.59765625" customWidth="1"/>
  </cols>
  <sheetData>
    <row r="1" spans="1:7" ht="27">
      <c r="A1" s="10" t="s">
        <v>63</v>
      </c>
    </row>
    <row r="2" spans="1:7" ht="5.5" customHeight="1" thickBot="1"/>
    <row r="3" spans="1:7" ht="23" thickBot="1">
      <c r="A3" s="16" t="s">
        <v>72</v>
      </c>
      <c r="B3" s="19">
        <f>FP法!D3/D18</f>
        <v>8.4150000000000009</v>
      </c>
      <c r="C3" s="11" t="s">
        <v>65</v>
      </c>
      <c r="E3" s="16" t="s">
        <v>64</v>
      </c>
      <c r="F3" s="22">
        <f>(C18*B3)*10000</f>
        <v>5259375.0000000009</v>
      </c>
      <c r="G3" s="11" t="s">
        <v>67</v>
      </c>
    </row>
    <row r="4" spans="1:7" ht="7.75" customHeight="1"/>
    <row r="5" spans="1:7">
      <c r="A5" s="11" t="s">
        <v>61</v>
      </c>
    </row>
    <row r="6" spans="1:7">
      <c r="A6" s="2" t="s">
        <v>22</v>
      </c>
      <c r="B6" s="2" t="s">
        <v>28</v>
      </c>
    </row>
    <row r="7" spans="1:7">
      <c r="A7" s="1" t="s">
        <v>23</v>
      </c>
      <c r="B7" s="1">
        <v>100</v>
      </c>
      <c r="C7" t="s">
        <v>29</v>
      </c>
    </row>
    <row r="8" spans="1:7">
      <c r="A8" s="1" t="s">
        <v>24</v>
      </c>
      <c r="B8" s="1">
        <v>80</v>
      </c>
      <c r="C8" t="s">
        <v>29</v>
      </c>
    </row>
    <row r="9" spans="1:7">
      <c r="A9" s="1" t="s">
        <v>25</v>
      </c>
      <c r="B9" s="1">
        <v>60</v>
      </c>
      <c r="C9" t="s">
        <v>29</v>
      </c>
    </row>
    <row r="11" spans="1:7">
      <c r="A11" s="11" t="s">
        <v>70</v>
      </c>
    </row>
    <row r="12" spans="1:7">
      <c r="A12" s="6" t="s">
        <v>69</v>
      </c>
      <c r="B12" s="6" t="s">
        <v>27</v>
      </c>
      <c r="C12" s="2" t="s">
        <v>26</v>
      </c>
      <c r="D12" s="6" t="s">
        <v>62</v>
      </c>
    </row>
    <row r="13" spans="1:7">
      <c r="A13" s="1" t="s">
        <v>74</v>
      </c>
      <c r="B13" s="1">
        <v>25</v>
      </c>
      <c r="C13" s="1">
        <f>B13*2.5</f>
        <v>62.5</v>
      </c>
      <c r="D13" s="1">
        <v>20</v>
      </c>
    </row>
    <row r="14" spans="1:7">
      <c r="A14" s="1"/>
      <c r="B14" s="1"/>
      <c r="C14" s="1">
        <f>B14*2.5</f>
        <v>0</v>
      </c>
      <c r="D14" s="1"/>
    </row>
    <row r="15" spans="1:7">
      <c r="A15" s="1"/>
      <c r="B15" s="1"/>
      <c r="C15" s="1">
        <f>B15*2.5</f>
        <v>0</v>
      </c>
      <c r="D15" s="1"/>
    </row>
    <row r="16" spans="1:7">
      <c r="A16" s="1"/>
      <c r="B16" s="1"/>
      <c r="C16" s="1">
        <f>B16*2.5</f>
        <v>0</v>
      </c>
      <c r="D16" s="1"/>
    </row>
    <row r="17" spans="1:4" ht="15" thickBot="1">
      <c r="A17" s="7"/>
      <c r="B17" s="7"/>
      <c r="C17" s="7">
        <f>B17*2.5</f>
        <v>0</v>
      </c>
      <c r="D17" s="7"/>
    </row>
    <row r="18" spans="1:4" ht="15" thickBot="1">
      <c r="A18" s="9" t="s">
        <v>31</v>
      </c>
      <c r="B18" s="21">
        <f>SUM(B13:B17)</f>
        <v>25</v>
      </c>
      <c r="C18" s="21">
        <f>SUM(C13:C17)</f>
        <v>62.5</v>
      </c>
      <c r="D18" s="8">
        <f>SUM(D13:D17)</f>
        <v>20</v>
      </c>
    </row>
    <row r="20" spans="1:4">
      <c r="A20" s="11" t="s">
        <v>68</v>
      </c>
    </row>
    <row r="21" spans="1:4">
      <c r="A21" s="2" t="s">
        <v>66</v>
      </c>
      <c r="B21" s="1">
        <f>FP法!D3/D13</f>
        <v>8.4150000000000009</v>
      </c>
      <c r="C21" t="s">
        <v>65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opLeftCell="A4" zoomScale="215" zoomScaleNormal="220" zoomScaleSheetLayoutView="100" workbookViewId="0">
      <selection activeCell="J22" sqref="J22"/>
    </sheetView>
  </sheetViews>
  <sheetFormatPr baseColWidth="10" defaultColWidth="9" defaultRowHeight="14"/>
  <cols>
    <col min="1" max="1" width="20" bestFit="1" customWidth="1"/>
    <col min="6" max="6" width="3.59765625" customWidth="1"/>
    <col min="7" max="7" width="4.3984375" customWidth="1"/>
    <col min="8" max="8" width="18.19921875" bestFit="1" customWidth="1"/>
    <col min="9" max="9" width="57.19921875" customWidth="1"/>
    <col min="11" max="11" width="3.59765625" customWidth="1"/>
    <col min="12" max="12" width="8.19921875" customWidth="1"/>
    <col min="13" max="13" width="25.796875" customWidth="1"/>
  </cols>
  <sheetData>
    <row r="1" spans="1:13" ht="27">
      <c r="A1" s="10" t="s">
        <v>32</v>
      </c>
    </row>
    <row r="2" spans="1:13" ht="5.5" customHeight="1" thickBot="1"/>
    <row r="3" spans="1:13" ht="23" thickBot="1">
      <c r="A3" s="16" t="s">
        <v>36</v>
      </c>
      <c r="B3" s="17"/>
      <c r="C3" s="18"/>
      <c r="D3" s="19">
        <f>E21*(0.65+(J21/100))</f>
        <v>168.3</v>
      </c>
      <c r="E3" s="20" t="s">
        <v>60</v>
      </c>
      <c r="F3" s="20"/>
      <c r="G3" s="20"/>
      <c r="H3" s="20"/>
      <c r="I3" s="20"/>
    </row>
    <row r="4" spans="1:13" ht="7.75" customHeight="1"/>
    <row r="5" spans="1:13">
      <c r="A5" s="11" t="s">
        <v>33</v>
      </c>
      <c r="G5" s="11" t="s">
        <v>35</v>
      </c>
      <c r="L5" s="11" t="s">
        <v>38</v>
      </c>
    </row>
    <row r="6" spans="1:13">
      <c r="A6" s="2" t="s">
        <v>71</v>
      </c>
      <c r="B6" s="2" t="s">
        <v>0</v>
      </c>
      <c r="C6" s="2" t="s">
        <v>1</v>
      </c>
      <c r="D6" s="2" t="s">
        <v>2</v>
      </c>
      <c r="G6" s="3" t="s">
        <v>8</v>
      </c>
      <c r="H6" s="3" t="s">
        <v>9</v>
      </c>
      <c r="I6" s="5"/>
      <c r="J6" s="6" t="s">
        <v>37</v>
      </c>
      <c r="L6" s="2" t="s">
        <v>37</v>
      </c>
      <c r="M6" s="2" t="s">
        <v>39</v>
      </c>
    </row>
    <row r="7" spans="1:13">
      <c r="A7" s="2" t="s">
        <v>3</v>
      </c>
      <c r="B7" s="1">
        <v>3</v>
      </c>
      <c r="C7" s="1">
        <v>4</v>
      </c>
      <c r="D7" s="1">
        <v>6</v>
      </c>
      <c r="G7" s="1">
        <v>1</v>
      </c>
      <c r="H7" s="4" t="s">
        <v>10</v>
      </c>
      <c r="I7" s="4" t="s">
        <v>46</v>
      </c>
      <c r="J7" s="1">
        <v>2</v>
      </c>
      <c r="L7" s="1">
        <v>0</v>
      </c>
      <c r="M7" s="1" t="s">
        <v>40</v>
      </c>
    </row>
    <row r="8" spans="1:13">
      <c r="A8" s="2" t="s">
        <v>4</v>
      </c>
      <c r="B8" s="1">
        <v>4</v>
      </c>
      <c r="C8" s="1">
        <v>5</v>
      </c>
      <c r="D8" s="1">
        <v>7</v>
      </c>
      <c r="G8" s="1">
        <v>2</v>
      </c>
      <c r="H8" s="1" t="s">
        <v>11</v>
      </c>
      <c r="I8" s="1" t="s">
        <v>47</v>
      </c>
      <c r="J8" s="1">
        <v>3</v>
      </c>
      <c r="L8" s="1">
        <v>1</v>
      </c>
      <c r="M8" s="1" t="s">
        <v>41</v>
      </c>
    </row>
    <row r="9" spans="1:13">
      <c r="A9" s="2" t="s">
        <v>5</v>
      </c>
      <c r="B9" s="1">
        <v>3</v>
      </c>
      <c r="C9" s="1">
        <v>4</v>
      </c>
      <c r="D9" s="1">
        <v>6</v>
      </c>
      <c r="G9" s="1">
        <v>3</v>
      </c>
      <c r="H9" s="1" t="s">
        <v>12</v>
      </c>
      <c r="I9" s="1" t="s">
        <v>48</v>
      </c>
      <c r="J9" s="1">
        <v>3</v>
      </c>
      <c r="L9" s="1">
        <v>2</v>
      </c>
      <c r="M9" s="1" t="s">
        <v>42</v>
      </c>
    </row>
    <row r="10" spans="1:13">
      <c r="A10" s="2" t="s">
        <v>6</v>
      </c>
      <c r="B10" s="1">
        <v>7</v>
      </c>
      <c r="C10" s="1">
        <v>10</v>
      </c>
      <c r="D10" s="1">
        <v>15</v>
      </c>
      <c r="G10" s="1">
        <v>4</v>
      </c>
      <c r="H10" s="1" t="s">
        <v>13</v>
      </c>
      <c r="I10" s="1" t="s">
        <v>49</v>
      </c>
      <c r="J10" s="1">
        <v>2</v>
      </c>
      <c r="L10" s="1">
        <v>3</v>
      </c>
      <c r="M10" s="1" t="s">
        <v>43</v>
      </c>
    </row>
    <row r="11" spans="1:13">
      <c r="A11" s="2" t="s">
        <v>7</v>
      </c>
      <c r="B11" s="1">
        <v>5</v>
      </c>
      <c r="C11" s="1">
        <v>7</v>
      </c>
      <c r="D11" s="1">
        <v>10</v>
      </c>
      <c r="G11" s="1">
        <v>5</v>
      </c>
      <c r="H11" s="1" t="s">
        <v>14</v>
      </c>
      <c r="I11" s="1" t="s">
        <v>50</v>
      </c>
      <c r="J11" s="1">
        <v>1</v>
      </c>
      <c r="L11" s="1">
        <v>4</v>
      </c>
      <c r="M11" s="1" t="s">
        <v>44</v>
      </c>
    </row>
    <row r="12" spans="1:13">
      <c r="G12" s="1">
        <v>6</v>
      </c>
      <c r="H12" s="1" t="s">
        <v>15</v>
      </c>
      <c r="I12" s="1" t="s">
        <v>51</v>
      </c>
      <c r="J12" s="1">
        <v>0</v>
      </c>
      <c r="L12" s="1">
        <v>5</v>
      </c>
      <c r="M12" s="1" t="s">
        <v>45</v>
      </c>
    </row>
    <row r="13" spans="1:13">
      <c r="G13" s="1">
        <v>7</v>
      </c>
      <c r="H13" s="1" t="s">
        <v>75</v>
      </c>
      <c r="I13" s="1" t="s">
        <v>52</v>
      </c>
      <c r="J13" s="1">
        <v>1</v>
      </c>
    </row>
    <row r="14" spans="1:13">
      <c r="A14" s="11" t="s">
        <v>34</v>
      </c>
      <c r="G14" s="1">
        <v>8</v>
      </c>
      <c r="H14" s="1" t="s">
        <v>16</v>
      </c>
      <c r="I14" s="1" t="s">
        <v>53</v>
      </c>
      <c r="J14" s="1">
        <v>0</v>
      </c>
    </row>
    <row r="15" spans="1:13">
      <c r="A15" s="2" t="s">
        <v>71</v>
      </c>
      <c r="B15" s="6" t="s">
        <v>0</v>
      </c>
      <c r="C15" s="6" t="s">
        <v>1</v>
      </c>
      <c r="D15" s="6" t="s">
        <v>2</v>
      </c>
      <c r="E15" s="2" t="s">
        <v>30</v>
      </c>
      <c r="G15" s="1">
        <v>9</v>
      </c>
      <c r="H15" s="1" t="s">
        <v>17</v>
      </c>
      <c r="I15" s="1" t="s">
        <v>54</v>
      </c>
      <c r="J15" s="1">
        <v>2</v>
      </c>
    </row>
    <row r="16" spans="1:13">
      <c r="A16" s="2" t="s">
        <v>3</v>
      </c>
      <c r="B16" s="1">
        <v>11</v>
      </c>
      <c r="C16" s="1">
        <v>1</v>
      </c>
      <c r="D16" s="1">
        <v>0</v>
      </c>
      <c r="E16" s="1">
        <f>(B16*B7)+(C16*C7)+(D16*D7)</f>
        <v>37</v>
      </c>
      <c r="G16" s="1">
        <v>10</v>
      </c>
      <c r="H16" s="1" t="s">
        <v>18</v>
      </c>
      <c r="I16" s="1" t="s">
        <v>55</v>
      </c>
      <c r="J16" s="1">
        <v>2</v>
      </c>
    </row>
    <row r="17" spans="1:10">
      <c r="A17" s="2" t="s">
        <v>4</v>
      </c>
      <c r="B17" s="1">
        <v>4</v>
      </c>
      <c r="C17" s="1">
        <v>4</v>
      </c>
      <c r="D17" s="1">
        <v>0</v>
      </c>
      <c r="E17" s="1">
        <f>(B17*B8)+(C17*C8)+(D17*D8)</f>
        <v>36</v>
      </c>
      <c r="G17" s="1">
        <v>11</v>
      </c>
      <c r="H17" s="1" t="s">
        <v>76</v>
      </c>
      <c r="I17" s="1" t="s">
        <v>56</v>
      </c>
      <c r="J17" s="1">
        <v>1</v>
      </c>
    </row>
    <row r="18" spans="1:10" ht="15" thickBot="1">
      <c r="A18" s="12" t="s">
        <v>73</v>
      </c>
      <c r="B18" s="13">
        <v>0</v>
      </c>
      <c r="C18" s="13">
        <v>0</v>
      </c>
      <c r="D18" s="13">
        <v>1</v>
      </c>
      <c r="E18" s="13">
        <f>(B18*B9)+(C18*C9)+(D18*D9)</f>
        <v>6</v>
      </c>
      <c r="G18" s="1">
        <v>12</v>
      </c>
      <c r="H18" s="1" t="s">
        <v>19</v>
      </c>
      <c r="I18" s="1" t="s">
        <v>57</v>
      </c>
      <c r="J18" s="1">
        <v>2</v>
      </c>
    </row>
    <row r="19" spans="1:10" ht="15" thickTop="1">
      <c r="A19" s="14" t="s">
        <v>6</v>
      </c>
      <c r="B19" s="15">
        <v>9</v>
      </c>
      <c r="C19" s="15">
        <v>3</v>
      </c>
      <c r="D19" s="15">
        <v>1</v>
      </c>
      <c r="E19" s="15">
        <f>(B19*B10)+(C19*C10)+(D19*D10)</f>
        <v>108</v>
      </c>
      <c r="G19" s="1">
        <v>13</v>
      </c>
      <c r="H19" s="1" t="s">
        <v>20</v>
      </c>
      <c r="I19" s="1" t="s">
        <v>58</v>
      </c>
      <c r="J19" s="1">
        <v>3</v>
      </c>
    </row>
    <row r="20" spans="1:10" ht="15" thickBot="1">
      <c r="A20" s="2" t="s">
        <v>7</v>
      </c>
      <c r="B20" s="1">
        <v>0</v>
      </c>
      <c r="C20" s="1">
        <v>0</v>
      </c>
      <c r="D20" s="1">
        <v>0</v>
      </c>
      <c r="E20" s="7">
        <f>(B20*B11)+(C20*C11)+(D20*D11)</f>
        <v>0</v>
      </c>
      <c r="G20" s="1">
        <v>14</v>
      </c>
      <c r="H20" s="1" t="s">
        <v>21</v>
      </c>
      <c r="I20" s="1" t="s">
        <v>59</v>
      </c>
      <c r="J20" s="1">
        <v>3</v>
      </c>
    </row>
    <row r="21" spans="1:10" ht="15" thickBot="1">
      <c r="D21" s="9" t="s">
        <v>31</v>
      </c>
      <c r="E21" s="8">
        <f>SUM(E16:E20)</f>
        <v>187</v>
      </c>
      <c r="I21" s="9" t="s">
        <v>31</v>
      </c>
      <c r="J21" s="8">
        <f>SUM(J7:J20)</f>
        <v>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e6acb9-755d-4adc-b84d-c41eb4c5dfdb">
      <Terms xmlns="http://schemas.microsoft.com/office/infopath/2007/PartnerControls"/>
    </lcf76f155ced4ddcb4097134ff3c332f>
    <TaxCatchAll xmlns="580670a9-e1ec-4182-957d-ff4fe5935b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DFDCB6FB89060489858B3810D68C1D7" ma:contentTypeVersion="13" ma:contentTypeDescription="新しいドキュメントを作成します。" ma:contentTypeScope="" ma:versionID="3def09ae26d4124e3e11972853879326">
  <xsd:schema xmlns:xsd="http://www.w3.org/2001/XMLSchema" xmlns:xs="http://www.w3.org/2001/XMLSchema" xmlns:p="http://schemas.microsoft.com/office/2006/metadata/properties" xmlns:ns2="ede6acb9-755d-4adc-b84d-c41eb4c5dfdb" xmlns:ns3="580670a9-e1ec-4182-957d-ff4fe5935bb6" targetNamespace="http://schemas.microsoft.com/office/2006/metadata/properties" ma:root="true" ma:fieldsID="e7dca9d80015509f2a6889fda763962e" ns2:_="" ns3:_="">
    <xsd:import namespace="ede6acb9-755d-4adc-b84d-c41eb4c5dfdb"/>
    <xsd:import namespace="580670a9-e1ec-4182-957d-ff4fe5935bb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6acb9-755d-4adc-b84d-c41eb4c5dfd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670a9-e1ec-4182-957d-ff4fe5935bb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be31bba-b82e-4aeb-ac20-b1aae52b5bce}" ma:internalName="TaxCatchAll" ma:showField="CatchAllData" ma:web="580670a9-e1ec-4182-957d-ff4fe5935b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6CA9F9-AB6E-4B95-BF96-048535D5DBA3}">
  <ds:schemaRefs>
    <ds:schemaRef ds:uri="http://schemas.microsoft.com/office/2006/metadata/properties"/>
    <ds:schemaRef ds:uri="http://schemas.microsoft.com/office/infopath/2007/PartnerControls"/>
    <ds:schemaRef ds:uri="ede6acb9-755d-4adc-b84d-c41eb4c5dfdb"/>
    <ds:schemaRef ds:uri="580670a9-e1ec-4182-957d-ff4fe5935bb6"/>
  </ds:schemaRefs>
</ds:datastoreItem>
</file>

<file path=customXml/itemProps2.xml><?xml version="1.0" encoding="utf-8"?>
<ds:datastoreItem xmlns:ds="http://schemas.openxmlformats.org/officeDocument/2006/customXml" ds:itemID="{F71A2A7C-DB5B-4251-A1BE-6874FF795B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C63A2-D4BA-4C28-BC30-A2C29FC76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e6acb9-755d-4adc-b84d-c41eb4c5dfdb"/>
    <ds:schemaRef ds:uri="580670a9-e1ec-4182-957d-ff4fe5935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工数・見積もり</vt:lpstr>
      <vt:lpstr>FP法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良原 貴弘</dc:creator>
  <cp:lastModifiedBy>文 家俊</cp:lastModifiedBy>
  <cp:lastPrinted>2024-05-22T04:37:29Z</cp:lastPrinted>
  <dcterms:created xsi:type="dcterms:W3CDTF">2015-06-05T18:19:34Z</dcterms:created>
  <dcterms:modified xsi:type="dcterms:W3CDTF">2024-05-24T05:56:45Z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0x010100BDFDCB6FB89060489858B3810D68C1D7</vt:lpwstr>
  </property>
</Properties>
</file>