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70" tabRatio="782" activeTab="2"/>
  </bookViews>
  <sheets>
    <sheet name="财政收支总数-季度" sheetId="11" r:id="rId1"/>
    <sheet name="财政收支总数-年度" sheetId="12" r:id="rId2"/>
    <sheet name="财政收入-分科目" sheetId="1" r:id="rId3"/>
    <sheet name="财政支出-分科目" sheetId="5" r:id="rId4"/>
    <sheet name="GDP&amp;M2&amp;财政收支" sheetId="10" r:id="rId5"/>
    <sheet name="整理说明" sheetId="4" r:id="rId6"/>
    <sheet name="数据来源" sheetId="3" r:id="rId7"/>
  </sheets>
  <definedNames>
    <definedName name="_xlnm._FilterDatabase" localSheetId="6" hidden="1">数据来源!$A:$B</definedName>
  </definedNames>
  <calcPr calcId="144525"/>
</workbook>
</file>

<file path=xl/sharedStrings.xml><?xml version="1.0" encoding="utf-8"?>
<sst xmlns="http://schemas.openxmlformats.org/spreadsheetml/2006/main" count="285" uniqueCount="217">
  <si>
    <t>序号</t>
  </si>
  <si>
    <t>统计时期</t>
  </si>
  <si>
    <t>全国一般公共预算收入</t>
  </si>
  <si>
    <t>中央一般公共预算收入</t>
  </si>
  <si>
    <t>地方一般公共预算本级收入</t>
  </si>
  <si>
    <t>全国税收收入</t>
  </si>
  <si>
    <t>非税收入</t>
  </si>
  <si>
    <t>全国一般公共预算支出</t>
  </si>
  <si>
    <t>中央一般公共预算支出</t>
  </si>
  <si>
    <t>地方一般公共预算支出</t>
  </si>
  <si>
    <t>全国政府性基金预算收入</t>
  </si>
  <si>
    <t>中央政府性基金预算收入</t>
  </si>
  <si>
    <t>地方政府性基金预算本级收入</t>
  </si>
  <si>
    <t>国有土地使用权出让收入</t>
  </si>
  <si>
    <t>全国政府性基金预算支出</t>
  </si>
  <si>
    <t>中央政府性基金预算本级支出</t>
  </si>
  <si>
    <t>地方政府性基金预算支出</t>
  </si>
  <si>
    <t>国有土地使用权出让收入相关支出</t>
  </si>
  <si>
    <t>2023年一季度</t>
  </si>
  <si>
    <t>2022年一季度</t>
  </si>
  <si>
    <t>2021年一季度</t>
  </si>
  <si>
    <t>2020年一季度</t>
  </si>
  <si>
    <t>2019年一季度</t>
  </si>
  <si>
    <t>2018年一季度</t>
  </si>
  <si>
    <t>地方税收返还和转移支付支出</t>
  </si>
  <si>
    <t>全国国有资本经营预算收入</t>
  </si>
  <si>
    <t>中央国有资本经营预算收入</t>
  </si>
  <si>
    <t>地方国有资本经营预算本级收入</t>
  </si>
  <si>
    <t>全国国有资本经营预算支出</t>
  </si>
  <si>
    <t>中央国有资本经营预算本级支出</t>
  </si>
  <si>
    <t>地方国有资本经营预算支出</t>
  </si>
  <si>
    <t>税收收入</t>
  </si>
  <si>
    <t>1-国内增值税</t>
  </si>
  <si>
    <t>2-国内消费税</t>
  </si>
  <si>
    <t>3-企业所得税</t>
  </si>
  <si>
    <t>4-个人所得税</t>
  </si>
  <si>
    <t>5-进口货物增值税、消费税</t>
  </si>
  <si>
    <t>5(1)-关税</t>
  </si>
  <si>
    <t>6-出口退税</t>
  </si>
  <si>
    <t>7-城市维护建设税</t>
  </si>
  <si>
    <t>8-车辆购置税</t>
  </si>
  <si>
    <t>9-印花税</t>
  </si>
  <si>
    <t>9(1)-证券交易印花税</t>
  </si>
  <si>
    <t>10-资源税</t>
  </si>
  <si>
    <t>11-土地和房地产相关税收</t>
  </si>
  <si>
    <t>11(1)-契税</t>
  </si>
  <si>
    <t>11(2)-土地增值税</t>
  </si>
  <si>
    <t>11(3)-房产税</t>
  </si>
  <si>
    <t>11(4)-耕地占用税</t>
  </si>
  <si>
    <t>11(5)-城镇土地使用税</t>
  </si>
  <si>
    <t>12-环境保护税</t>
  </si>
  <si>
    <t>13-车船税、船舶吨税、烟叶税等其他各项税收</t>
  </si>
  <si>
    <t>14-营业税</t>
  </si>
  <si>
    <t>2022年</t>
  </si>
  <si>
    <t>2021年</t>
  </si>
  <si>
    <t>2020年</t>
  </si>
  <si>
    <t>2019年</t>
  </si>
  <si>
    <t>2018年</t>
  </si>
  <si>
    <t>2017年</t>
  </si>
  <si>
    <t>2016年</t>
  </si>
  <si>
    <t>2015年</t>
  </si>
  <si>
    <t>2014年</t>
  </si>
  <si>
    <t>2013年</t>
  </si>
  <si>
    <t>2012年</t>
  </si>
  <si>
    <t>2011年</t>
  </si>
  <si>
    <t>2010年</t>
  </si>
  <si>
    <t>2009年</t>
  </si>
  <si>
    <t>教育支出</t>
  </si>
  <si>
    <t>科学技术支出</t>
  </si>
  <si>
    <t>文化旅游体育与传媒支出</t>
  </si>
  <si>
    <t>社会保障和就业支出</t>
  </si>
  <si>
    <t>卫生健康支出</t>
  </si>
  <si>
    <t>节能环保支出</t>
  </si>
  <si>
    <t>城乡社区支出</t>
  </si>
  <si>
    <t>农林水支出</t>
  </si>
  <si>
    <t>交通运输支出</t>
  </si>
  <si>
    <t>债务付息支出</t>
  </si>
  <si>
    <t>住房保障支出</t>
  </si>
  <si>
    <t>资源勘探电力信息等事务支出</t>
  </si>
  <si>
    <t>公共安全支出</t>
  </si>
  <si>
    <t>一般公共服务支出</t>
  </si>
  <si>
    <t>统计年份</t>
  </si>
  <si>
    <t>国民总收入(亿元)</t>
  </si>
  <si>
    <t>国内生产总值(亿元)</t>
  </si>
  <si>
    <t>第一产业增加值(亿元)</t>
  </si>
  <si>
    <t>第二产业增加值(亿元)</t>
  </si>
  <si>
    <t>第三产业增加值(亿元)</t>
  </si>
  <si>
    <t>人均国内生产总值(元)</t>
  </si>
  <si>
    <t>不变价国内生产总值(亿元)</t>
  </si>
  <si>
    <t>财政收入(亿元)</t>
  </si>
  <si>
    <t>财政支出(亿元)</t>
  </si>
  <si>
    <t>货币和准货币(M2)供应量(亿元)</t>
  </si>
  <si>
    <t>货币(M1)供应量(亿元)</t>
  </si>
  <si>
    <t>流通中现金(M0)供应量(亿元)</t>
  </si>
  <si>
    <t>货币供应量中活期存款供应量(亿元)</t>
  </si>
  <si>
    <t>准货币供应量(亿元)</t>
  </si>
  <si>
    <t>准货币供应量定期存款(亿元)</t>
  </si>
  <si>
    <t>准货币供应量储蓄存款(亿元)</t>
  </si>
  <si>
    <t>准货币供应量其他存款(亿元)</t>
  </si>
  <si>
    <t>国家财政收入(亿元)</t>
  </si>
  <si>
    <t>国家税收收入(亿元)</t>
  </si>
  <si>
    <t>国家国内增值税(亿元)</t>
  </si>
  <si>
    <t>国家国内消费税(亿元)</t>
  </si>
  <si>
    <t>国家进口货物增值税、消费税(亿元)</t>
  </si>
  <si>
    <t>国家出口货物退增值税、消费税(亿元)</t>
  </si>
  <si>
    <t>国家营业税(亿元)</t>
  </si>
  <si>
    <t>国家企业所得税(亿元)</t>
  </si>
  <si>
    <t>国家个人所得税(亿元)</t>
  </si>
  <si>
    <t>国家资源税(亿元)</t>
  </si>
  <si>
    <t>国家城市维护建设税(亿元)</t>
  </si>
  <si>
    <t>国家房产税(亿元)</t>
  </si>
  <si>
    <t>国家印花税(亿元)</t>
  </si>
  <si>
    <t>国家证券交易印花税(亿元)</t>
  </si>
  <si>
    <t>国家城镇土地使用税(亿元)</t>
  </si>
  <si>
    <t>国家土地增值税(亿元)</t>
  </si>
  <si>
    <t>国家车船税(亿元)</t>
  </si>
  <si>
    <t>国家船舶吨税(亿元)</t>
  </si>
  <si>
    <t>国家车辆购置税(亿元)</t>
  </si>
  <si>
    <t>国家关税(亿元)</t>
  </si>
  <si>
    <t>国家耕地占用税(亿元)</t>
  </si>
  <si>
    <t>国家契税(亿元)</t>
  </si>
  <si>
    <t>国家烟叶税(亿元)</t>
  </si>
  <si>
    <t>国家其他税收收入(亿元)</t>
  </si>
  <si>
    <t>国家非税收入(亿元)</t>
  </si>
  <si>
    <t>国家专项收入(亿元)</t>
  </si>
  <si>
    <t>国家行政事业性收费(亿元)</t>
  </si>
  <si>
    <t>国家罚没收入(亿元)</t>
  </si>
  <si>
    <t>国家其他收入(亿元)</t>
  </si>
  <si>
    <t>国家财政支出(亿元)</t>
  </si>
  <si>
    <t>国家财政一般公共服务支出(亿元)</t>
  </si>
  <si>
    <t>国家财政外交支出(亿元)</t>
  </si>
  <si>
    <t>国家财政对外援助支出(亿元)</t>
  </si>
  <si>
    <t>国家财政国防支出(亿元)</t>
  </si>
  <si>
    <t>国家财政公共安全支出(亿元)</t>
  </si>
  <si>
    <t>国家财政武装警察支出(亿元)</t>
  </si>
  <si>
    <t>国家财政教育支出(亿元)</t>
  </si>
  <si>
    <t>国家财政科学技术支出(亿元)</t>
  </si>
  <si>
    <t>国家财政文化体育与传媒支出(亿元)</t>
  </si>
  <si>
    <t>国家财政社会保障和就业支出(亿元)</t>
  </si>
  <si>
    <t>国家财政医疗卫生支出(亿元)</t>
  </si>
  <si>
    <t>国家财政环境保护支出(亿元)</t>
  </si>
  <si>
    <t>国家财政城乡社区事务支出(亿元)</t>
  </si>
  <si>
    <t>国家财政农林水事务支出(亿元)</t>
  </si>
  <si>
    <t>国家财政交通运输支出(亿元)</t>
  </si>
  <si>
    <t>国家财政车辆购置税支出(亿元)</t>
  </si>
  <si>
    <t>国家财政地震灾后恢复重建支出(亿元)</t>
  </si>
  <si>
    <t>国家财政其他支出(亿元)</t>
  </si>
  <si>
    <t>说明</t>
  </si>
  <si>
    <t>说明内容</t>
  </si>
  <si>
    <t>数据来源</t>
  </si>
  <si>
    <r>
      <rPr>
        <sz val="10"/>
        <color theme="1"/>
        <rFont val="微软雅黑"/>
        <charset val="134"/>
      </rPr>
      <t>1.整理的财政收支总数和分科目数据来源于中华人民共和国财政部网站&lt;http://gks.mof.gov.cn/tongjishuju/&gt;国库司公开的统计数据。</t>
    </r>
    <r>
      <rPr>
        <sz val="10"/>
        <color rgb="FFFF0000"/>
        <rFont val="微软雅黑"/>
        <charset val="134"/>
      </rPr>
      <t>在2014年及以前的财政收支情况中有说明，1月份财政收支整理期结束后，上年的财政收入、支出数会有小的变化，因此当年的报告列出的当年数据加上同比增长或减少数据后，不完全等于上年的数据。
2.</t>
    </r>
    <r>
      <rPr>
        <sz val="10"/>
        <rFont val="微软雅黑"/>
        <charset val="134"/>
      </rPr>
      <t>整理的GDP&amp;M2&amp;财政收支数据来源于国家统计局&lt;http://www.stats.gov.cn/&gt;。</t>
    </r>
  </si>
  <si>
    <t>数据单位</t>
  </si>
  <si>
    <t>所有数据的单位均为：亿元。</t>
  </si>
  <si>
    <t>数据范围</t>
  </si>
  <si>
    <r>
      <rPr>
        <sz val="10"/>
        <color theme="1"/>
        <rFont val="微软雅黑"/>
        <charset val="134"/>
      </rPr>
      <t>整理的范围是：2009-2022年财政收支情况，以及2019-2023年一季度的财政收支情况。【</t>
    </r>
    <r>
      <rPr>
        <sz val="10"/>
        <color rgb="FFFF0000"/>
        <rFont val="微软雅黑"/>
        <charset val="134"/>
      </rPr>
      <t>其中2009年的财政收支情况中并未列示分科目的详细收支，但2010年的数据中有列示当前收支以及与上年相比增加或减少的数值，因此根据2010年的财政收支情况得到了2009年的数据</t>
    </r>
    <r>
      <rPr>
        <sz val="10"/>
        <color theme="1"/>
        <rFont val="微软雅黑"/>
        <charset val="134"/>
      </rPr>
      <t>】</t>
    </r>
  </si>
  <si>
    <t>财政收支总数</t>
  </si>
  <si>
    <t>1.此表中统计项名称有过变动，在2014年及以前均为财政收入、财政支出，自2015年起改为预算收入、预算支出。其中，全国一般公共预算收入 = 中央一般公共预算收入 + 地方一般公共预算收入；全国一般公共预算收入 = 税收收入 + 非税收收入；全国一般公共预算支出 = 中央一般公共预算支出 + 地方一般公共预算支出。
2.在2009-2012年中有多统计一项“地方税收返还和转移支付支出”，笔者根据历史数据推理，将2009-2012年的中央财政支出均记录为中央本级的财政支出，将中央和地方之间的“地方税收返还和转移支付支出”均记录到地方财政支出当中。
3.2019年未列示国有土地使用权出让收入，其数值72517根据当年报告中“国有土地使用权出让收入增长11.4%”和上年报告中“土地使用权出让收入65096亿元”计算后四舍五入得出。
4.2019年未列示国有土地使用权出让收入相关支出，其数值76096根据当年报告中“国有土地使用权出让收入安排的支出（含棚户区改造、土地储备专项债券收入安排的支出等）增长8.8%”和上年报告中“土地出让收入相关支出69941亿元”计算后四舍五入得出。
5.2019年一季度未列示国有土地使用权出让收入，其数值12061根据当年一季度报告中“国有土地使用权出让收入下降9.5%”和上年一季度报告中“国有土地使用权出让收入13327亿元”计算后四舍五入得出。
6.2019年一季度未列示国有土地使用权出让收入相关支出，其数值15840根据当年一季度报告中“国有土地使用权出让收入安排的支出增长45.2%”和上年一季度报告中“国有土地使用权出让收入相关支出10909亿元”计算后四舍五入得出。</t>
  </si>
  <si>
    <t>财政收入-分科目</t>
  </si>
  <si>
    <t>1.自2018年起，新征收环境税。
2.自2016年起，开始列示印花税，印花税包含证券交易印花税。
3.自2016年起，不再统计营业税。
4.自2016年起，新征收资源税。
5.自2016年起，开始列示车船税、船舶吨税、烟叶税等其他各项税收。
6.2014年未列示车辆购置税，其数值2885为根据2015年报告中"车辆购置税2793亿元，同比下降3.2%"计算后四舍五入得出。
7.2013年未列示证券交易印花税，其数值470为根据2014年报告中"证券交易印花税667亿元，同比增长42%"计算后四舍五入得出。</t>
  </si>
  <si>
    <t>财政支出-分科目</t>
  </si>
  <si>
    <t>1、此表中统计项名称有过变动，2018年至今的科目“卫生健康支出”，2014-2017年为“医疗卫生与计划生育支出”，在2013年及以前为“医疗卫生支出”。
2.自2012年起，不再列示资源勘探电力信息等事务支出、公共安全支出、一般公共服务支出等三项科目数据。
3.2014年未列示节能环保支出，其数值3815根据2015年报告中"节能环保支出4814亿元，增长26.2%"计算后四舍五入得出。
4.2015年未列示科学技术支出，其数值5864根据2016年报告中"科学技术支出6568亿元，增长12%"计算后四舍五入得出。
5.2015年未列示住房保障支出，其数值6407根据2016年报告中"住房保障支出6682亿元，增长4.3%"计算后四舍五入得出。
6.2016年未列示节能环保支出，其数值4735根据2017年报告中"节能环保支出5672亿元，增长19.8%"计算后四舍五入得出。
7.2016-2017年为列示交通运输支出，2017年的数值10678根据2018年报告中"交通运输支出11073亿元，增长3.7%。"计算后四舍五入得出。
8.2017年未列示农林水支出，其数值18914根据2015年报告中"农林水支出20786亿元，增长9.9%"计算后四舍五入得出。
自2017年起，不再列示住房保障支出。</t>
  </si>
  <si>
    <t>GDP&amp;M2&amp;财政收支</t>
  </si>
  <si>
    <r>
      <rPr>
        <sz val="9"/>
        <color rgb="FFFF0000"/>
        <rFont val="宋体"/>
        <charset val="134"/>
      </rPr>
      <t>1.不变价数据按不同基期分段计算。我国自开始核算国内生产总值以来，共有</t>
    </r>
    <r>
      <rPr>
        <sz val="9"/>
        <color rgb="FFFF0000"/>
        <rFont val="Arial"/>
        <charset val="134"/>
      </rPr>
      <t>1952</t>
    </r>
    <r>
      <rPr>
        <sz val="9"/>
        <color rgb="FFFF0000"/>
        <rFont val="宋体"/>
        <charset val="134"/>
      </rPr>
      <t>年、</t>
    </r>
    <r>
      <rPr>
        <sz val="9"/>
        <color rgb="FFFF0000"/>
        <rFont val="Arial"/>
        <charset val="134"/>
      </rPr>
      <t>1957</t>
    </r>
    <r>
      <rPr>
        <sz val="9"/>
        <color rgb="FFFF0000"/>
        <rFont val="宋体"/>
        <charset val="134"/>
      </rPr>
      <t>年、</t>
    </r>
    <r>
      <rPr>
        <sz val="9"/>
        <color rgb="FFFF0000"/>
        <rFont val="Arial"/>
        <charset val="134"/>
      </rPr>
      <t>1970</t>
    </r>
    <r>
      <rPr>
        <sz val="9"/>
        <color rgb="FFFF0000"/>
        <rFont val="宋体"/>
        <charset val="134"/>
      </rPr>
      <t>年、</t>
    </r>
    <r>
      <rPr>
        <sz val="9"/>
        <color rgb="FFFF0000"/>
        <rFont val="Arial"/>
        <charset val="134"/>
      </rPr>
      <t>1980</t>
    </r>
    <r>
      <rPr>
        <sz val="9"/>
        <color rgb="FFFF0000"/>
        <rFont val="宋体"/>
        <charset val="134"/>
      </rPr>
      <t>年、</t>
    </r>
    <r>
      <rPr>
        <sz val="9"/>
        <color rgb="FFFF0000"/>
        <rFont val="Arial"/>
        <charset val="134"/>
      </rPr>
      <t>1990</t>
    </r>
    <r>
      <rPr>
        <sz val="9"/>
        <color rgb="FFFF0000"/>
        <rFont val="宋体"/>
        <charset val="134"/>
      </rPr>
      <t>年、</t>
    </r>
    <r>
      <rPr>
        <sz val="9"/>
        <color rgb="FFFF0000"/>
        <rFont val="Arial"/>
        <charset val="134"/>
      </rPr>
      <t>2000</t>
    </r>
    <r>
      <rPr>
        <sz val="9"/>
        <color rgb="FFFF0000"/>
        <rFont val="宋体"/>
        <charset val="134"/>
      </rPr>
      <t>年、</t>
    </r>
    <r>
      <rPr>
        <sz val="9"/>
        <color rgb="FFFF0000"/>
        <rFont val="Arial"/>
        <charset val="134"/>
      </rPr>
      <t>2005</t>
    </r>
    <r>
      <rPr>
        <sz val="9"/>
        <color rgb="FFFF0000"/>
        <rFont val="宋体"/>
        <charset val="134"/>
      </rPr>
      <t>年、</t>
    </r>
    <r>
      <rPr>
        <sz val="9"/>
        <color rgb="FFFF0000"/>
        <rFont val="Arial"/>
        <charset val="134"/>
      </rPr>
      <t>2010</t>
    </r>
    <r>
      <rPr>
        <sz val="9"/>
        <color rgb="FFFF0000"/>
        <rFont val="宋体"/>
        <charset val="134"/>
      </rPr>
      <t>年、</t>
    </r>
    <r>
      <rPr>
        <sz val="9"/>
        <color rgb="FFFF0000"/>
        <rFont val="Arial"/>
        <charset val="134"/>
      </rPr>
      <t>2015</t>
    </r>
    <r>
      <rPr>
        <sz val="9"/>
        <color rgb="FFFF0000"/>
        <rFont val="宋体"/>
        <charset val="134"/>
      </rPr>
      <t>年、</t>
    </r>
    <r>
      <rPr>
        <sz val="9"/>
        <color rgb="FFFF0000"/>
        <rFont val="Arial"/>
        <charset val="134"/>
      </rPr>
      <t>2020</t>
    </r>
    <r>
      <rPr>
        <sz val="9"/>
        <color rgb="FFFF0000"/>
        <rFont val="宋体"/>
        <charset val="134"/>
      </rPr>
      <t>年</t>
    </r>
    <r>
      <rPr>
        <sz val="9"/>
        <color rgb="FFFF0000"/>
        <rFont val="Arial"/>
        <charset val="134"/>
      </rPr>
      <t>10</t>
    </r>
    <r>
      <rPr>
        <sz val="9"/>
        <color rgb="FFFF0000"/>
        <rFont val="宋体"/>
        <charset val="134"/>
      </rPr>
      <t>个不变价基期，目前的基期是</t>
    </r>
    <r>
      <rPr>
        <sz val="9"/>
        <color rgb="FFFF0000"/>
        <rFont val="Arial"/>
        <charset val="134"/>
      </rPr>
      <t>2020</t>
    </r>
    <r>
      <rPr>
        <sz val="9"/>
        <color rgb="FFFF0000"/>
        <rFont val="宋体"/>
        <charset val="134"/>
      </rPr>
      <t>年，即</t>
    </r>
    <r>
      <rPr>
        <sz val="9"/>
        <color rgb="FFFF0000"/>
        <rFont val="Arial"/>
        <charset val="134"/>
      </rPr>
      <t>2021</t>
    </r>
    <r>
      <rPr>
        <sz val="9"/>
        <color rgb="FFFF0000"/>
        <rFont val="宋体"/>
        <charset val="134"/>
      </rPr>
      <t>年以来不变价国内生产总值按照</t>
    </r>
    <r>
      <rPr>
        <sz val="9"/>
        <color rgb="FFFF0000"/>
        <rFont val="Arial"/>
        <charset val="134"/>
      </rPr>
      <t>2020</t>
    </r>
    <r>
      <rPr>
        <sz val="9"/>
        <color rgb="FFFF0000"/>
        <rFont val="宋体"/>
        <charset val="134"/>
      </rPr>
      <t>年价格计算。
2.财政收入中不包括国内外债务收入。从2000年起，财政支出中包括国内外债务付息支出。与以往年份相比，2007年财政收支科目实施了较大改革，特别是财政支出项目口径变化很大，与往年数据不可比。2007年起财政支出采用新的分类指标。</t>
    </r>
  </si>
  <si>
    <t>网页链接地址</t>
  </si>
  <si>
    <t>2023一季度</t>
  </si>
  <si>
    <t>(http://gks.mof.gov.cn/tongjishuju/202304/t20230417_3879297.htm)</t>
  </si>
  <si>
    <t>[2023一季度](http://gks.mof.gov.cn/tongjishuju/202304/t20230417_3879297.htm)、</t>
  </si>
  <si>
    <t>(http://gks.mof.gov.cn/tongjishuju/202301/t20230130_3864368.htm)</t>
  </si>
  <si>
    <t>[2022年](http://gks.mof.gov.cn/tongjishuju/202301/t20230130_3864368.htm)、</t>
  </si>
  <si>
    <t>2022一季度</t>
  </si>
  <si>
    <t>(http://gks.mof.gov.cn/tongjishuju/202204/t20220420_3804357.htm)</t>
  </si>
  <si>
    <t>[2022一季度](http://gks.mof.gov.cn/tongjishuju/202204/t20220420_3804357.htm)、</t>
  </si>
  <si>
    <t>(http://gks.mof.gov.cn/tongjishuju/202201/t20220128_3785692.htm)</t>
  </si>
  <si>
    <t>[2021年](http://gks.mof.gov.cn/tongjishuju/202201/t20220128_3785692.htm)、</t>
  </si>
  <si>
    <t>2021一季度</t>
  </si>
  <si>
    <t>(http://gks.mof.gov.cn/tongjishuju/202104/t20210421_3689433.htm)</t>
  </si>
  <si>
    <t>[2021一季度](http://gks.mof.gov.cn/tongjishuju/202104/t20210421_3689433.htm)、</t>
  </si>
  <si>
    <t>(http://gks.mof.gov.cn/tongjishuju/202101/t20210128_3650522.htm)</t>
  </si>
  <si>
    <t>[2020年](http://gks.mof.gov.cn/tongjishuju/202101/t20210128_3650522.htm)、</t>
  </si>
  <si>
    <t>(http://gks.mof.gov.cn/tongjishuju/202004/t20200420_3501077.htm)</t>
  </si>
  <si>
    <t>[2020年一季度](http://gks.mof.gov.cn/tongjishuju/202004/t20200420_3501077.htm)、</t>
  </si>
  <si>
    <t>(http://gks.mof.gov.cn/tongjishuju/202002/t20200210_3467695.htm)</t>
  </si>
  <si>
    <t>[2019年](http://gks.mof.gov.cn/tongjishuju/202002/t20200210_3467695.htm)、</t>
  </si>
  <si>
    <t>(http://gks.mof.gov.cn/tongjishuju/201904/t20190416_3226133.htm)</t>
  </si>
  <si>
    <t>[2019年一季度](http://gks.mof.gov.cn/tongjishuju/201904/t20190416_3226133.htm)、</t>
  </si>
  <si>
    <t>(http://gks.mof.gov.cn/tongjishuju/201901/t20190123_3131221.htm)</t>
  </si>
  <si>
    <t>[2018年](http://gks.mof.gov.cn/tongjishuju/201901/t20190123_3131221.htm)、</t>
  </si>
  <si>
    <t>(http://gks.mof.gov.cn/tongjishuju/201801/t20180125_2800116.htm)</t>
  </si>
  <si>
    <t>[2017年](http://gks.mof.gov.cn/tongjishuju/201801/t20180125_2800116.htm)、</t>
  </si>
  <si>
    <t>(http://gks.mof.gov.cn/tongjishuju/201701/t20170123_2526014.htm)</t>
  </si>
  <si>
    <t>[2016年](http://gks.mof.gov.cn/tongjishuju/201701/t20170123_2526014.htm)、</t>
  </si>
  <si>
    <t>(http://gks.mof.gov.cn/tongjishuju/201601/t20160129_1661457.htm)</t>
  </si>
  <si>
    <t>[2015年](http://gks.mof.gov.cn/tongjishuju/201601/t20160129_1661457.htm)、</t>
  </si>
  <si>
    <t>(http://gks.mof.gov.cn/tongjishuju/201501/t20150130_1186487.htm)</t>
  </si>
  <si>
    <t>[2014年](http://gks.mof.gov.cn/tongjishuju/201501/t20150130_1186487.htm)、</t>
  </si>
  <si>
    <t>(http://gks.mof.gov.cn/tongjishuju/201401/t20140123_1038541.htm)</t>
  </si>
  <si>
    <t>[2013年](http://gks.mof.gov.cn/tongjishuju/201401/t20140123_1038541.htm)、</t>
  </si>
  <si>
    <t>(http://gks.mof.gov.cn/tongjishuju/201301/t20130122_729462.htm)</t>
  </si>
  <si>
    <t>[2012年](http://gks.mof.gov.cn/tongjishuju/201301/t20130122_729462.htm)、</t>
  </si>
  <si>
    <t>(http://gks.mof.gov.cn/tongjishuju/201201/t20120120_624316.htm)</t>
  </si>
  <si>
    <t>[2011年](http://gks.mof.gov.cn/tongjishuju/201201/t20120120_624316.htm)、</t>
  </si>
  <si>
    <t>(http://gks.mof.gov.cn/tongjishuju/201101/t20110120_421479.htm)</t>
  </si>
  <si>
    <t>[2010年](http://gks.mof.gov.cn/tongjishuju/201101/t20110120_421479.htm)、</t>
  </si>
  <si>
    <t>(http://gks.mof.gov.cn/tongjishuju/201002/t20100205_269099.htm)</t>
  </si>
  <si>
    <t>[2009年](http://gks.mof.gov.cn/tongjishuju/201002/t20100205_269099.htm)、</t>
  </si>
  <si>
    <t>[]、</t>
  </si>
  <si>
    <t>GDP</t>
  </si>
  <si>
    <t>(https://data.stats.gov.cn/easyquery.htm?cn=C01&amp;zb=A0201&amp;sj=2022)</t>
  </si>
  <si>
    <t>[GDP](https://data.stats.gov.cn/easyquery.htm?cn=C01&amp;zb=A0201&amp;sj=2022)、</t>
  </si>
  <si>
    <t>货币供应量</t>
  </si>
  <si>
    <t>(https://data.stats.gov.cn/easyquery.htm?cn=C01&amp;zb=A0L03&amp;sj=2022)</t>
  </si>
  <si>
    <t>[货币供应量](https://data.stats.gov.cn/easyquery.htm?cn=C01&amp;zb=A0L03&amp;sj=2022)、</t>
  </si>
  <si>
    <t>财政收入和财政支出</t>
  </si>
  <si>
    <t>(https://data.stats.gov.cn/easyquery.htm?cn=C01&amp;zb=A0S0U&amp;sj=2022)</t>
  </si>
  <si>
    <t>[财政收入和财政支出](https://data.stats.gov.cn/easyquery.htm?cn=C01&amp;zb=A0S0U&amp;sj=2022)、</t>
  </si>
  <si>
    <t>国家财政主要收入项目</t>
  </si>
  <si>
    <t>[国家财政主要收入项目](https://data.stats.gov.cn/easyquery.htm?cn=C01&amp;zb=A0S0U&amp;sj=2022)、</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</si>
</sst>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sz val="10"/>
      <color theme="1"/>
      <name val="微软雅黑"/>
      <charset val="134"/>
    </font>
    <font>
      <sz val="9"/>
      <color rgb="FFFF0000"/>
      <name val="宋体"/>
      <charset val="134"/>
    </font>
    <font>
      <sz val="12"/>
      <color theme="1"/>
      <name val="微软雅黑"/>
      <charset val="134"/>
    </font>
    <font>
      <sz val="12"/>
      <color rgb="FFFF0000"/>
      <name val="微软雅黑"/>
      <charset val="134"/>
    </font>
    <font>
      <sz val="12"/>
      <color rgb="FF333333"/>
      <name val="微软雅黑"/>
      <charset val="134"/>
    </font>
    <font>
      <sz val="12"/>
      <name val="微软雅黑"/>
      <charset val="134"/>
    </font>
    <font>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FF0000"/>
      <name val="微软雅黑"/>
      <charset val="134"/>
    </font>
    <font>
      <sz val="10"/>
      <name val="微软雅黑"/>
      <charset val="134"/>
    </font>
    <font>
      <sz val="9"/>
      <color rgb="FFFF0000"/>
      <name val="Arial"/>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 borderId="0" applyNumberFormat="0" applyBorder="0" applyAlignment="0" applyProtection="0">
      <alignment vertical="center"/>
    </xf>
    <xf numFmtId="0" fontId="9"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4" borderId="0" applyNumberFormat="0" applyBorder="0" applyAlignment="0" applyProtection="0">
      <alignment vertical="center"/>
    </xf>
    <xf numFmtId="0" fontId="10" fillId="5" borderId="0" applyNumberFormat="0" applyBorder="0" applyAlignment="0" applyProtection="0">
      <alignment vertical="center"/>
    </xf>
    <xf numFmtId="43" fontId="0" fillId="0" borderId="0" applyFont="0" applyFill="0" applyBorder="0" applyAlignment="0" applyProtection="0">
      <alignment vertical="center"/>
    </xf>
    <xf numFmtId="0" fontId="11" fillId="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7" borderId="2" applyNumberFormat="0" applyFont="0" applyAlignment="0" applyProtection="0">
      <alignment vertical="center"/>
    </xf>
    <xf numFmtId="0" fontId="11" fillId="8"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11" fillId="9" borderId="0" applyNumberFormat="0" applyBorder="0" applyAlignment="0" applyProtection="0">
      <alignment vertical="center"/>
    </xf>
    <xf numFmtId="0" fontId="14" fillId="0" borderId="4" applyNumberFormat="0" applyFill="0" applyAlignment="0" applyProtection="0">
      <alignment vertical="center"/>
    </xf>
    <xf numFmtId="0" fontId="11" fillId="10" borderId="0" applyNumberFormat="0" applyBorder="0" applyAlignment="0" applyProtection="0">
      <alignment vertical="center"/>
    </xf>
    <xf numFmtId="0" fontId="20" fillId="11" borderId="5" applyNumberFormat="0" applyAlignment="0" applyProtection="0">
      <alignment vertical="center"/>
    </xf>
    <xf numFmtId="0" fontId="21" fillId="11" borderId="1" applyNumberFormat="0" applyAlignment="0" applyProtection="0">
      <alignment vertical="center"/>
    </xf>
    <xf numFmtId="0" fontId="22" fillId="12" borderId="6" applyNumberFormat="0" applyAlignment="0" applyProtection="0">
      <alignment vertical="center"/>
    </xf>
    <xf numFmtId="0" fontId="8" fillId="13" borderId="0" applyNumberFormat="0" applyBorder="0" applyAlignment="0" applyProtection="0">
      <alignment vertical="center"/>
    </xf>
    <xf numFmtId="0" fontId="11" fillId="14"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8" fillId="17" borderId="0" applyNumberFormat="0" applyBorder="0" applyAlignment="0" applyProtection="0">
      <alignment vertical="center"/>
    </xf>
    <xf numFmtId="0" fontId="11"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11"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11" fillId="32" borderId="0" applyNumberFormat="0" applyBorder="0" applyAlignment="0" applyProtection="0">
      <alignment vertical="center"/>
    </xf>
  </cellStyleXfs>
  <cellXfs count="21">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gks.mof.gov.cn/tongjishuju/202304/t20230417_3879297.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
  <sheetViews>
    <sheetView workbookViewId="0">
      <selection activeCell="H2" sqref="H2:H7"/>
    </sheetView>
  </sheetViews>
  <sheetFormatPr defaultColWidth="9" defaultRowHeight="13.5" outlineLevelRow="6"/>
  <cols>
    <col min="2" max="2" width="15.75" customWidth="1"/>
  </cols>
  <sheetData>
    <row r="1" ht="69" spans="1:18">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row>
    <row r="2" ht="17.25" spans="1:18">
      <c r="A2" s="8">
        <v>1</v>
      </c>
      <c r="B2" s="8" t="s">
        <v>18</v>
      </c>
      <c r="C2" s="8">
        <v>62341</v>
      </c>
      <c r="D2" s="8">
        <v>27603</v>
      </c>
      <c r="E2" s="8">
        <v>34738</v>
      </c>
      <c r="F2" s="8">
        <v>51707</v>
      </c>
      <c r="G2" s="8">
        <v>10634</v>
      </c>
      <c r="H2" s="13">
        <v>67915</v>
      </c>
      <c r="I2" s="13">
        <v>7240</v>
      </c>
      <c r="J2" s="13">
        <v>60675</v>
      </c>
      <c r="K2" s="13">
        <v>10825</v>
      </c>
      <c r="L2" s="13">
        <v>905</v>
      </c>
      <c r="M2" s="13">
        <v>9920</v>
      </c>
      <c r="N2" s="13">
        <v>8728</v>
      </c>
      <c r="O2" s="13">
        <v>21066</v>
      </c>
      <c r="P2" s="13">
        <v>250</v>
      </c>
      <c r="Q2" s="13">
        <v>20816</v>
      </c>
      <c r="R2" s="13">
        <v>12800</v>
      </c>
    </row>
    <row r="3" ht="17.25" spans="1:18">
      <c r="A3" s="8">
        <v>2</v>
      </c>
      <c r="B3" s="13" t="s">
        <v>19</v>
      </c>
      <c r="C3" s="13">
        <v>62037</v>
      </c>
      <c r="D3" s="13">
        <v>28949</v>
      </c>
      <c r="E3" s="13">
        <v>33088</v>
      </c>
      <c r="F3" s="13">
        <v>52452</v>
      </c>
      <c r="G3" s="13">
        <v>9585</v>
      </c>
      <c r="H3" s="13">
        <v>63587</v>
      </c>
      <c r="I3" s="13">
        <v>6804</v>
      </c>
      <c r="J3" s="13">
        <v>56783</v>
      </c>
      <c r="K3" s="13">
        <v>13842</v>
      </c>
      <c r="L3" s="13">
        <v>853</v>
      </c>
      <c r="M3" s="13">
        <v>12989</v>
      </c>
      <c r="N3" s="13">
        <v>11958</v>
      </c>
      <c r="O3" s="13">
        <v>24787</v>
      </c>
      <c r="P3" s="13">
        <v>253</v>
      </c>
      <c r="Q3" s="13">
        <v>24534</v>
      </c>
      <c r="R3" s="13">
        <v>15438</v>
      </c>
    </row>
    <row r="4" ht="17.25" spans="1:18">
      <c r="A4" s="8">
        <v>3</v>
      </c>
      <c r="B4" s="8" t="s">
        <v>20</v>
      </c>
      <c r="C4" s="13">
        <v>57115</v>
      </c>
      <c r="D4" s="13">
        <v>26902</v>
      </c>
      <c r="E4" s="13">
        <v>30213</v>
      </c>
      <c r="F4" s="13">
        <v>48723</v>
      </c>
      <c r="G4" s="13">
        <v>8392</v>
      </c>
      <c r="H4" s="13">
        <v>58703</v>
      </c>
      <c r="I4" s="13">
        <v>6676</v>
      </c>
      <c r="J4" s="13">
        <v>52027</v>
      </c>
      <c r="K4" s="13">
        <v>18605</v>
      </c>
      <c r="L4" s="13">
        <v>926</v>
      </c>
      <c r="M4" s="13">
        <v>17679</v>
      </c>
      <c r="N4" s="13">
        <v>16467</v>
      </c>
      <c r="O4" s="13">
        <v>17331</v>
      </c>
      <c r="P4" s="13">
        <v>176</v>
      </c>
      <c r="Q4" s="13">
        <v>17155</v>
      </c>
      <c r="R4" s="13">
        <v>15653</v>
      </c>
    </row>
    <row r="5" ht="17.25" spans="1:18">
      <c r="A5" s="8">
        <v>4</v>
      </c>
      <c r="B5" s="8" t="s">
        <v>21</v>
      </c>
      <c r="C5" s="13">
        <v>45984</v>
      </c>
      <c r="D5" s="13">
        <v>21157</v>
      </c>
      <c r="E5" s="13">
        <v>24827</v>
      </c>
      <c r="F5" s="13">
        <v>39029</v>
      </c>
      <c r="G5" s="13">
        <v>6955</v>
      </c>
      <c r="H5" s="13">
        <v>55284</v>
      </c>
      <c r="I5" s="13">
        <v>7173</v>
      </c>
      <c r="J5" s="13">
        <v>48111</v>
      </c>
      <c r="K5" s="13">
        <v>12577</v>
      </c>
      <c r="L5" s="13">
        <v>696</v>
      </c>
      <c r="M5" s="13">
        <v>11881</v>
      </c>
      <c r="N5" s="13">
        <v>11117</v>
      </c>
      <c r="O5" s="13">
        <v>19749</v>
      </c>
      <c r="P5" s="13">
        <v>194</v>
      </c>
      <c r="Q5" s="13">
        <v>19555</v>
      </c>
      <c r="R5" s="13">
        <v>12577</v>
      </c>
    </row>
    <row r="6" ht="17.25" spans="1:18">
      <c r="A6" s="8">
        <v>5</v>
      </c>
      <c r="B6" s="8" t="s">
        <v>22</v>
      </c>
      <c r="C6" s="13">
        <v>53656</v>
      </c>
      <c r="D6" s="13">
        <v>25338</v>
      </c>
      <c r="E6" s="13">
        <v>28318</v>
      </c>
      <c r="F6" s="13">
        <v>46706</v>
      </c>
      <c r="G6" s="13">
        <v>6950</v>
      </c>
      <c r="H6" s="13">
        <v>58629</v>
      </c>
      <c r="I6" s="13">
        <v>6919</v>
      </c>
      <c r="J6" s="13">
        <v>51710</v>
      </c>
      <c r="K6" s="13">
        <v>14300</v>
      </c>
      <c r="L6" s="13">
        <v>1003</v>
      </c>
      <c r="M6" s="13">
        <v>13297</v>
      </c>
      <c r="N6" s="12">
        <v>12061</v>
      </c>
      <c r="O6" s="13">
        <v>18881</v>
      </c>
      <c r="P6" s="13">
        <v>293</v>
      </c>
      <c r="Q6" s="13">
        <v>18588</v>
      </c>
      <c r="R6" s="12">
        <v>15840</v>
      </c>
    </row>
    <row r="7" ht="17.25" spans="1:18">
      <c r="A7" s="8">
        <v>6</v>
      </c>
      <c r="B7" s="8" t="s">
        <v>23</v>
      </c>
      <c r="C7" s="13">
        <v>50546</v>
      </c>
      <c r="D7" s="13">
        <v>24042</v>
      </c>
      <c r="E7" s="13">
        <v>26504</v>
      </c>
      <c r="F7" s="13">
        <v>44332</v>
      </c>
      <c r="G7" s="13">
        <v>6214</v>
      </c>
      <c r="H7" s="13">
        <v>50997</v>
      </c>
      <c r="I7" s="13">
        <v>6037</v>
      </c>
      <c r="J7" s="13">
        <v>44960</v>
      </c>
      <c r="K7" s="13">
        <v>15253</v>
      </c>
      <c r="L7" s="13">
        <v>945</v>
      </c>
      <c r="M7" s="13">
        <v>14308</v>
      </c>
      <c r="N7" s="13">
        <v>13327</v>
      </c>
      <c r="O7" s="13">
        <v>12111</v>
      </c>
      <c r="P7" s="13">
        <v>155</v>
      </c>
      <c r="Q7" s="13">
        <v>11956</v>
      </c>
      <c r="R7" s="13">
        <v>10909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5"/>
  <sheetViews>
    <sheetView workbookViewId="0">
      <selection activeCell="H2" sqref="H2:H15"/>
    </sheetView>
  </sheetViews>
  <sheetFormatPr defaultColWidth="9" defaultRowHeight="13.5"/>
  <cols>
    <col min="6" max="6" width="10.375"/>
  </cols>
  <sheetData>
    <row r="1" ht="69" spans="1:25">
      <c r="A1" s="8" t="s">
        <v>0</v>
      </c>
      <c r="B1" s="8" t="s">
        <v>1</v>
      </c>
      <c r="C1" s="8" t="s">
        <v>2</v>
      </c>
      <c r="D1" s="8" t="s">
        <v>3</v>
      </c>
      <c r="E1" s="8" t="s">
        <v>4</v>
      </c>
      <c r="F1" s="8" t="s">
        <v>5</v>
      </c>
      <c r="G1" s="8" t="s">
        <v>6</v>
      </c>
      <c r="H1" s="8" t="s">
        <v>7</v>
      </c>
      <c r="I1" s="8" t="s">
        <v>8</v>
      </c>
      <c r="J1" s="8" t="s">
        <v>9</v>
      </c>
      <c r="K1" s="8" t="s">
        <v>24</v>
      </c>
      <c r="L1" s="8" t="s">
        <v>10</v>
      </c>
      <c r="M1" s="8" t="s">
        <v>11</v>
      </c>
      <c r="N1" s="8" t="s">
        <v>12</v>
      </c>
      <c r="O1" s="8" t="s">
        <v>13</v>
      </c>
      <c r="P1" s="8" t="s">
        <v>14</v>
      </c>
      <c r="Q1" s="8" t="s">
        <v>15</v>
      </c>
      <c r="R1" s="8" t="s">
        <v>16</v>
      </c>
      <c r="S1" s="8" t="s">
        <v>17</v>
      </c>
      <c r="T1" s="8" t="s">
        <v>25</v>
      </c>
      <c r="U1" s="8" t="s">
        <v>26</v>
      </c>
      <c r="V1" s="8" t="s">
        <v>27</v>
      </c>
      <c r="W1" s="8" t="s">
        <v>28</v>
      </c>
      <c r="X1" s="8" t="s">
        <v>29</v>
      </c>
      <c r="Y1" s="8" t="s">
        <v>30</v>
      </c>
    </row>
    <row r="2" ht="17.25" spans="1:25">
      <c r="A2" s="8">
        <v>1</v>
      </c>
      <c r="B2" s="13">
        <v>2022</v>
      </c>
      <c r="C2" s="13">
        <v>203703</v>
      </c>
      <c r="D2" s="13">
        <v>94885</v>
      </c>
      <c r="E2" s="13">
        <v>108818</v>
      </c>
      <c r="F2" s="13">
        <v>166614</v>
      </c>
      <c r="G2" s="13">
        <v>37089</v>
      </c>
      <c r="H2" s="13">
        <v>260609</v>
      </c>
      <c r="I2" s="13">
        <v>35570</v>
      </c>
      <c r="J2" s="13">
        <v>225039</v>
      </c>
      <c r="K2" s="13"/>
      <c r="L2" s="13">
        <v>77879</v>
      </c>
      <c r="M2" s="13">
        <v>4124</v>
      </c>
      <c r="N2" s="13">
        <v>73755</v>
      </c>
      <c r="O2" s="13">
        <v>66854</v>
      </c>
      <c r="P2" s="13">
        <v>110583</v>
      </c>
      <c r="Q2" s="13">
        <v>5544</v>
      </c>
      <c r="R2" s="13">
        <v>105039</v>
      </c>
      <c r="S2" s="13">
        <v>63736</v>
      </c>
      <c r="T2" s="13">
        <v>5689</v>
      </c>
      <c r="U2" s="13">
        <v>2343</v>
      </c>
      <c r="V2" s="13">
        <v>3346</v>
      </c>
      <c r="W2" s="13">
        <v>3395</v>
      </c>
      <c r="X2" s="13">
        <v>1661</v>
      </c>
      <c r="Y2" s="13">
        <v>1734</v>
      </c>
    </row>
    <row r="3" ht="17.25" spans="1:25">
      <c r="A3" s="8">
        <v>2</v>
      </c>
      <c r="B3" s="13">
        <v>2021</v>
      </c>
      <c r="C3" s="13">
        <v>202539</v>
      </c>
      <c r="D3" s="13">
        <v>91462</v>
      </c>
      <c r="E3" s="13">
        <v>111077</v>
      </c>
      <c r="F3" s="13">
        <v>172731</v>
      </c>
      <c r="G3" s="13">
        <v>29808</v>
      </c>
      <c r="H3" s="13">
        <v>246322</v>
      </c>
      <c r="I3" s="13">
        <v>35050</v>
      </c>
      <c r="J3" s="13">
        <v>211272</v>
      </c>
      <c r="K3" s="13"/>
      <c r="L3" s="13">
        <v>98024</v>
      </c>
      <c r="M3" s="13">
        <v>4088</v>
      </c>
      <c r="N3" s="13">
        <v>93936</v>
      </c>
      <c r="O3" s="13">
        <v>87051</v>
      </c>
      <c r="P3" s="13">
        <v>113661</v>
      </c>
      <c r="Q3" s="13">
        <v>3201</v>
      </c>
      <c r="R3" s="13">
        <v>110460</v>
      </c>
      <c r="S3" s="13">
        <v>77540</v>
      </c>
      <c r="T3" s="13">
        <v>5180</v>
      </c>
      <c r="U3" s="13">
        <v>2007</v>
      </c>
      <c r="V3" s="13">
        <v>3173</v>
      </c>
      <c r="W3" s="13">
        <v>2625</v>
      </c>
      <c r="X3" s="13">
        <v>937</v>
      </c>
      <c r="Y3" s="13">
        <v>1688</v>
      </c>
    </row>
    <row r="4" ht="17.25" spans="1:25">
      <c r="A4" s="8">
        <v>3</v>
      </c>
      <c r="B4" s="8">
        <v>2020</v>
      </c>
      <c r="C4" s="13">
        <v>182895</v>
      </c>
      <c r="D4" s="13">
        <v>82771</v>
      </c>
      <c r="E4" s="13">
        <v>100124</v>
      </c>
      <c r="F4" s="13">
        <v>154310</v>
      </c>
      <c r="G4" s="13">
        <v>28585</v>
      </c>
      <c r="H4" s="13">
        <v>245588</v>
      </c>
      <c r="I4" s="13">
        <v>35096</v>
      </c>
      <c r="J4" s="13">
        <v>210492</v>
      </c>
      <c r="K4" s="13"/>
      <c r="L4" s="13">
        <v>93489</v>
      </c>
      <c r="M4" s="13">
        <v>3562</v>
      </c>
      <c r="N4" s="13">
        <v>89927</v>
      </c>
      <c r="O4" s="13">
        <v>84142</v>
      </c>
      <c r="P4" s="13">
        <v>117999</v>
      </c>
      <c r="Q4" s="13">
        <v>2715</v>
      </c>
      <c r="R4" s="13">
        <v>115284</v>
      </c>
      <c r="S4" s="13">
        <v>76503</v>
      </c>
      <c r="T4" s="13">
        <v>4778</v>
      </c>
      <c r="U4" s="13">
        <v>1786</v>
      </c>
      <c r="V4" s="13">
        <v>2992</v>
      </c>
      <c r="W4" s="13">
        <v>2544</v>
      </c>
      <c r="X4" s="13">
        <v>874</v>
      </c>
      <c r="Y4" s="13">
        <v>1670</v>
      </c>
    </row>
    <row r="5" ht="17.25" spans="1:25">
      <c r="A5" s="8">
        <v>4</v>
      </c>
      <c r="B5" s="8">
        <v>2019</v>
      </c>
      <c r="C5" s="13">
        <v>190382</v>
      </c>
      <c r="D5" s="13">
        <v>89305</v>
      </c>
      <c r="E5" s="13">
        <v>101077</v>
      </c>
      <c r="F5" s="13">
        <v>157992</v>
      </c>
      <c r="G5" s="13">
        <v>32390</v>
      </c>
      <c r="H5" s="13">
        <v>238874</v>
      </c>
      <c r="I5" s="13">
        <v>35115</v>
      </c>
      <c r="J5" s="13">
        <v>203759</v>
      </c>
      <c r="K5" s="13"/>
      <c r="L5" s="13">
        <v>84516</v>
      </c>
      <c r="M5" s="13">
        <v>4040</v>
      </c>
      <c r="N5" s="13">
        <v>80476</v>
      </c>
      <c r="O5" s="12">
        <v>72517</v>
      </c>
      <c r="P5" s="13">
        <v>91365</v>
      </c>
      <c r="Q5" s="13">
        <v>3113</v>
      </c>
      <c r="R5" s="13">
        <v>88252</v>
      </c>
      <c r="S5" s="12">
        <v>76096</v>
      </c>
      <c r="T5" s="13">
        <v>3960</v>
      </c>
      <c r="U5" s="13">
        <v>1636</v>
      </c>
      <c r="V5" s="13">
        <v>2324</v>
      </c>
      <c r="W5" s="13">
        <v>2287</v>
      </c>
      <c r="X5" s="13">
        <v>987</v>
      </c>
      <c r="Y5" s="13">
        <v>1300</v>
      </c>
    </row>
    <row r="6" ht="17.25" spans="1:25">
      <c r="A6" s="8">
        <v>5</v>
      </c>
      <c r="B6" s="8">
        <v>2018</v>
      </c>
      <c r="C6" s="13">
        <v>183352</v>
      </c>
      <c r="D6" s="13">
        <v>85447</v>
      </c>
      <c r="E6" s="13">
        <v>97905</v>
      </c>
      <c r="F6" s="13">
        <v>156401</v>
      </c>
      <c r="G6" s="13">
        <v>26951</v>
      </c>
      <c r="H6" s="13">
        <v>220906</v>
      </c>
      <c r="I6" s="13">
        <v>32708</v>
      </c>
      <c r="J6" s="13">
        <v>188198</v>
      </c>
      <c r="K6" s="13"/>
      <c r="L6" s="13">
        <v>75405</v>
      </c>
      <c r="M6" s="13">
        <v>4033</v>
      </c>
      <c r="N6" s="13">
        <v>71372</v>
      </c>
      <c r="O6" s="13">
        <v>65096</v>
      </c>
      <c r="P6" s="13">
        <v>80562</v>
      </c>
      <c r="Q6" s="13">
        <v>3089</v>
      </c>
      <c r="R6" s="13">
        <v>77473</v>
      </c>
      <c r="S6" s="13">
        <v>69941</v>
      </c>
      <c r="T6" s="13">
        <v>2900</v>
      </c>
      <c r="U6" s="13">
        <v>1325</v>
      </c>
      <c r="V6" s="13">
        <v>1575</v>
      </c>
      <c r="W6" s="13">
        <v>2159</v>
      </c>
      <c r="X6" s="13">
        <v>1025</v>
      </c>
      <c r="Y6" s="13">
        <v>1134</v>
      </c>
    </row>
    <row r="7" ht="17.25" spans="1:25">
      <c r="A7" s="8">
        <v>6</v>
      </c>
      <c r="B7" s="8">
        <v>2017</v>
      </c>
      <c r="C7" s="13">
        <v>172567</v>
      </c>
      <c r="D7" s="13">
        <v>81119</v>
      </c>
      <c r="E7" s="13">
        <v>91448</v>
      </c>
      <c r="F7" s="13">
        <v>144360</v>
      </c>
      <c r="G7" s="13">
        <v>28207</v>
      </c>
      <c r="H7" s="13">
        <v>203330</v>
      </c>
      <c r="I7" s="13">
        <v>29859</v>
      </c>
      <c r="J7" s="13">
        <v>173471</v>
      </c>
      <c r="K7" s="13"/>
      <c r="L7" s="13">
        <v>61462</v>
      </c>
      <c r="M7" s="13">
        <v>3825</v>
      </c>
      <c r="N7" s="13">
        <v>57637</v>
      </c>
      <c r="O7" s="13">
        <v>52059</v>
      </c>
      <c r="P7" s="13">
        <v>60700</v>
      </c>
      <c r="Q7" s="13">
        <v>2684</v>
      </c>
      <c r="R7" s="13">
        <v>58016</v>
      </c>
      <c r="S7" s="13">
        <v>51780</v>
      </c>
      <c r="T7" s="13">
        <v>2579</v>
      </c>
      <c r="U7" s="13">
        <v>1244</v>
      </c>
      <c r="V7" s="13">
        <v>1335</v>
      </c>
      <c r="W7" s="13">
        <v>2011</v>
      </c>
      <c r="X7" s="13">
        <v>766</v>
      </c>
      <c r="Y7" s="13">
        <v>1245</v>
      </c>
    </row>
    <row r="8" ht="17.25" spans="1:25">
      <c r="A8" s="8">
        <v>7</v>
      </c>
      <c r="B8" s="8">
        <v>2016</v>
      </c>
      <c r="C8" s="13">
        <v>159552</v>
      </c>
      <c r="D8" s="13">
        <v>72357</v>
      </c>
      <c r="E8" s="13">
        <v>87195</v>
      </c>
      <c r="F8" s="13">
        <v>130354</v>
      </c>
      <c r="G8" s="13">
        <v>29198</v>
      </c>
      <c r="H8" s="13">
        <v>187841</v>
      </c>
      <c r="I8" s="13">
        <v>27404</v>
      </c>
      <c r="J8" s="13">
        <v>160437</v>
      </c>
      <c r="K8" s="13"/>
      <c r="L8" s="13">
        <v>46619</v>
      </c>
      <c r="M8" s="13">
        <v>4178</v>
      </c>
      <c r="N8" s="13">
        <v>42441</v>
      </c>
      <c r="O8" s="13">
        <v>37457</v>
      </c>
      <c r="P8" s="13">
        <v>46852</v>
      </c>
      <c r="Q8" s="13">
        <v>2890</v>
      </c>
      <c r="R8" s="13">
        <v>43962</v>
      </c>
      <c r="S8" s="13">
        <v>38406</v>
      </c>
      <c r="T8" s="13">
        <v>2602</v>
      </c>
      <c r="U8" s="13">
        <v>1430</v>
      </c>
      <c r="V8" s="13">
        <v>1172</v>
      </c>
      <c r="W8" s="13">
        <v>2171</v>
      </c>
      <c r="X8" s="13">
        <v>937</v>
      </c>
      <c r="Y8" s="13">
        <v>1234</v>
      </c>
    </row>
    <row r="9" ht="17.25" spans="1:25">
      <c r="A9" s="8">
        <v>8</v>
      </c>
      <c r="B9" s="18">
        <v>2015</v>
      </c>
      <c r="C9" s="15">
        <v>152217</v>
      </c>
      <c r="D9" s="15">
        <v>69234</v>
      </c>
      <c r="E9" s="15">
        <v>82983</v>
      </c>
      <c r="F9" s="15">
        <v>124892</v>
      </c>
      <c r="G9" s="15">
        <v>27325</v>
      </c>
      <c r="H9" s="13">
        <v>175768</v>
      </c>
      <c r="I9" s="13">
        <v>25549</v>
      </c>
      <c r="J9" s="13">
        <v>150219</v>
      </c>
      <c r="K9" s="13"/>
      <c r="L9" s="13">
        <v>42330</v>
      </c>
      <c r="M9" s="13">
        <v>4112</v>
      </c>
      <c r="N9" s="13">
        <v>38218</v>
      </c>
      <c r="O9" s="13">
        <v>32547</v>
      </c>
      <c r="P9" s="13">
        <v>42364</v>
      </c>
      <c r="Q9" s="13">
        <v>3024</v>
      </c>
      <c r="R9" s="13">
        <v>39340</v>
      </c>
      <c r="S9" s="13">
        <v>32895</v>
      </c>
      <c r="T9" s="13">
        <v>2560</v>
      </c>
      <c r="U9" s="13">
        <v>1613</v>
      </c>
      <c r="V9" s="13">
        <v>947</v>
      </c>
      <c r="W9" s="13">
        <v>2079</v>
      </c>
      <c r="X9" s="13">
        <v>1235</v>
      </c>
      <c r="Y9" s="13">
        <v>844</v>
      </c>
    </row>
    <row r="10" ht="17.25" spans="1:19">
      <c r="A10" s="8">
        <v>9</v>
      </c>
      <c r="B10" s="8">
        <v>2014</v>
      </c>
      <c r="C10" s="13">
        <v>140350</v>
      </c>
      <c r="D10" s="13">
        <v>64490</v>
      </c>
      <c r="E10" s="13">
        <v>75860</v>
      </c>
      <c r="F10" s="13">
        <v>119158</v>
      </c>
      <c r="G10" s="13">
        <f>C10-F10</f>
        <v>21192</v>
      </c>
      <c r="H10" s="13">
        <v>151662</v>
      </c>
      <c r="I10" s="13">
        <v>22570</v>
      </c>
      <c r="J10" s="13">
        <v>129092</v>
      </c>
      <c r="K10" s="13"/>
      <c r="L10" s="13">
        <v>54093</v>
      </c>
      <c r="M10" s="13">
        <v>4097</v>
      </c>
      <c r="N10" s="13">
        <v>49996</v>
      </c>
      <c r="O10" s="13">
        <v>42606</v>
      </c>
      <c r="P10" s="13">
        <v>51388</v>
      </c>
      <c r="Q10" s="13">
        <v>2964</v>
      </c>
      <c r="R10" s="13">
        <v>48424</v>
      </c>
      <c r="S10" s="13">
        <v>41202</v>
      </c>
    </row>
    <row r="11" ht="17.25" spans="1:19">
      <c r="A11" s="8">
        <v>10</v>
      </c>
      <c r="B11" s="8">
        <v>2013</v>
      </c>
      <c r="C11" s="13">
        <v>129143</v>
      </c>
      <c r="D11" s="13">
        <v>60174</v>
      </c>
      <c r="E11" s="13">
        <v>68969</v>
      </c>
      <c r="F11" s="13">
        <v>110497</v>
      </c>
      <c r="G11" s="13">
        <v>18646</v>
      </c>
      <c r="H11" s="13">
        <v>139744</v>
      </c>
      <c r="I11" s="13">
        <v>20472</v>
      </c>
      <c r="J11" s="13">
        <v>119272</v>
      </c>
      <c r="K11" s="13"/>
      <c r="L11" s="13">
        <v>52239</v>
      </c>
      <c r="M11" s="13">
        <v>4232</v>
      </c>
      <c r="N11" s="13">
        <v>48007</v>
      </c>
      <c r="O11" s="13">
        <v>41250</v>
      </c>
      <c r="P11" s="13">
        <v>50116</v>
      </c>
      <c r="Q11" s="13">
        <v>2761</v>
      </c>
      <c r="R11" s="13">
        <v>47355</v>
      </c>
      <c r="S11" s="13">
        <v>40600</v>
      </c>
    </row>
    <row r="12" ht="17.25" spans="1:19">
      <c r="A12" s="8">
        <v>11</v>
      </c>
      <c r="B12" s="18">
        <v>2012</v>
      </c>
      <c r="C12" s="15">
        <v>117210</v>
      </c>
      <c r="D12" s="15">
        <v>56133</v>
      </c>
      <c r="E12" s="15">
        <v>61077</v>
      </c>
      <c r="F12" s="15">
        <v>100601</v>
      </c>
      <c r="G12" s="15">
        <v>16609</v>
      </c>
      <c r="H12" s="15">
        <v>125712</v>
      </c>
      <c r="I12" s="15">
        <v>18765</v>
      </c>
      <c r="J12" s="15">
        <f>106947</f>
        <v>106947</v>
      </c>
      <c r="K12" s="15">
        <v>45383</v>
      </c>
      <c r="L12" s="13">
        <v>37517</v>
      </c>
      <c r="M12" s="13">
        <v>3313</v>
      </c>
      <c r="N12" s="13">
        <v>34204</v>
      </c>
      <c r="O12" s="13">
        <v>28517</v>
      </c>
      <c r="P12" s="13">
        <v>36069</v>
      </c>
      <c r="Q12" s="13">
        <v>2175</v>
      </c>
      <c r="R12" s="13">
        <v>33894</v>
      </c>
      <c r="S12" s="13">
        <v>28418</v>
      </c>
    </row>
    <row r="13" ht="17.25" spans="1:11">
      <c r="A13" s="8">
        <v>12</v>
      </c>
      <c r="B13" s="8">
        <v>2011</v>
      </c>
      <c r="C13" s="13">
        <v>103740</v>
      </c>
      <c r="D13" s="13">
        <v>51306</v>
      </c>
      <c r="E13" s="13">
        <v>52434</v>
      </c>
      <c r="F13" s="13">
        <v>89720</v>
      </c>
      <c r="G13" s="13">
        <v>14020</v>
      </c>
      <c r="H13" s="13">
        <v>108930</v>
      </c>
      <c r="I13" s="13">
        <v>16514</v>
      </c>
      <c r="J13" s="13">
        <v>92416</v>
      </c>
      <c r="K13" s="13">
        <v>39900</v>
      </c>
    </row>
    <row r="14" ht="17.25" spans="1:11">
      <c r="A14" s="8">
        <v>13</v>
      </c>
      <c r="B14" s="8">
        <v>2010</v>
      </c>
      <c r="C14" s="13">
        <v>83080</v>
      </c>
      <c r="D14" s="13">
        <v>42470</v>
      </c>
      <c r="E14" s="13">
        <v>40610</v>
      </c>
      <c r="F14" s="13">
        <v>73202</v>
      </c>
      <c r="G14" s="13">
        <v>9878</v>
      </c>
      <c r="H14" s="13">
        <v>89575</v>
      </c>
      <c r="I14" s="13">
        <v>15973</v>
      </c>
      <c r="J14" s="13">
        <v>73602</v>
      </c>
      <c r="K14" s="13">
        <v>32350</v>
      </c>
    </row>
    <row r="15" ht="17.25" spans="1:11">
      <c r="A15" s="8">
        <v>14</v>
      </c>
      <c r="B15" s="13">
        <v>2009</v>
      </c>
      <c r="C15" s="13">
        <v>68477</v>
      </c>
      <c r="D15" s="13">
        <v>35896</v>
      </c>
      <c r="E15" s="13">
        <v>32581</v>
      </c>
      <c r="F15" s="13">
        <v>59515</v>
      </c>
      <c r="G15" s="13">
        <v>8962</v>
      </c>
      <c r="H15" s="13">
        <v>75874</v>
      </c>
      <c r="I15" s="13">
        <v>15280</v>
      </c>
      <c r="J15" s="13">
        <v>60594</v>
      </c>
      <c r="K15" s="13">
        <v>28621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56"/>
  <sheetViews>
    <sheetView tabSelected="1" workbookViewId="0">
      <selection activeCell="G25" sqref="G25"/>
    </sheetView>
  </sheetViews>
  <sheetFormatPr defaultColWidth="9" defaultRowHeight="17.25"/>
  <cols>
    <col min="1" max="1" width="9" style="8"/>
    <col min="2" max="3" width="15.25" style="8" customWidth="1"/>
    <col min="4" max="4" width="10.625" style="8" customWidth="1"/>
    <col min="5" max="5" width="14.375" style="8" customWidth="1"/>
    <col min="6" max="9" width="9" style="8"/>
    <col min="10" max="10" width="15.125" style="8" customWidth="1"/>
    <col min="11" max="11" width="9" style="8"/>
    <col min="12" max="12" width="14.125" style="8"/>
    <col min="13" max="15" width="9" style="8"/>
    <col min="16" max="16" width="10.75" style="8" customWidth="1"/>
    <col min="17" max="17" width="9" style="18"/>
    <col min="18" max="19" width="9" style="8"/>
    <col min="20" max="20" width="12.625" style="18"/>
    <col min="21" max="22" width="9" style="8"/>
    <col min="23" max="23" width="12.625" style="8"/>
    <col min="24" max="16384" width="9" style="8"/>
  </cols>
  <sheetData>
    <row r="1" s="8" customFormat="1" ht="69" spans="1:24">
      <c r="A1" s="8" t="s">
        <v>0</v>
      </c>
      <c r="B1" s="8" t="s">
        <v>1</v>
      </c>
      <c r="C1" s="8" t="s">
        <v>31</v>
      </c>
      <c r="D1" s="8" t="s">
        <v>32</v>
      </c>
      <c r="E1" s="8" t="s">
        <v>33</v>
      </c>
      <c r="F1" s="8" t="s">
        <v>34</v>
      </c>
      <c r="G1" s="8" t="s">
        <v>35</v>
      </c>
      <c r="H1" s="8" t="s">
        <v>36</v>
      </c>
      <c r="I1" s="8" t="s">
        <v>37</v>
      </c>
      <c r="J1" s="8" t="s">
        <v>38</v>
      </c>
      <c r="K1" s="8" t="s">
        <v>39</v>
      </c>
      <c r="L1" s="8" t="s">
        <v>40</v>
      </c>
      <c r="M1" s="8" t="s">
        <v>41</v>
      </c>
      <c r="N1" s="8" t="s">
        <v>42</v>
      </c>
      <c r="O1" s="8" t="s">
        <v>43</v>
      </c>
      <c r="P1" s="8" t="s">
        <v>44</v>
      </c>
      <c r="Q1" s="8" t="s">
        <v>45</v>
      </c>
      <c r="R1" s="8" t="s">
        <v>46</v>
      </c>
      <c r="S1" s="8" t="s">
        <v>47</v>
      </c>
      <c r="T1" s="8" t="s">
        <v>48</v>
      </c>
      <c r="U1" s="8" t="s">
        <v>49</v>
      </c>
      <c r="V1" s="8" t="s">
        <v>50</v>
      </c>
      <c r="W1" s="8" t="s">
        <v>51</v>
      </c>
      <c r="X1" s="8" t="s">
        <v>52</v>
      </c>
    </row>
    <row r="2" spans="1:23">
      <c r="A2" s="8">
        <v>1</v>
      </c>
      <c r="B2" s="8" t="s">
        <v>18</v>
      </c>
      <c r="C2" s="8">
        <v>51707</v>
      </c>
      <c r="D2" s="8">
        <v>21577</v>
      </c>
      <c r="E2" s="8">
        <v>4645</v>
      </c>
      <c r="F2" s="8">
        <v>11668</v>
      </c>
      <c r="G2" s="8">
        <v>4440</v>
      </c>
      <c r="H2" s="8">
        <v>4579</v>
      </c>
      <c r="I2" s="8">
        <v>620</v>
      </c>
      <c r="J2" s="8">
        <v>5531</v>
      </c>
      <c r="K2" s="8">
        <v>1493</v>
      </c>
      <c r="L2" s="8">
        <v>633</v>
      </c>
      <c r="M2" s="8">
        <v>1060</v>
      </c>
      <c r="N2" s="8">
        <v>540</v>
      </c>
      <c r="O2" s="8">
        <v>905</v>
      </c>
      <c r="P2" s="8">
        <v>5246</v>
      </c>
      <c r="Q2" s="8">
        <v>1614</v>
      </c>
      <c r="R2" s="8">
        <v>1801</v>
      </c>
      <c r="S2" s="8">
        <v>869</v>
      </c>
      <c r="T2" s="8">
        <v>411</v>
      </c>
      <c r="U2" s="8">
        <v>551</v>
      </c>
      <c r="V2" s="8">
        <v>53</v>
      </c>
      <c r="W2" s="8">
        <v>320</v>
      </c>
    </row>
    <row r="3" spans="1:23">
      <c r="A3" s="8">
        <v>2</v>
      </c>
      <c r="B3" s="8" t="s">
        <v>19</v>
      </c>
      <c r="C3" s="13">
        <v>52452</v>
      </c>
      <c r="D3" s="8">
        <v>19231</v>
      </c>
      <c r="E3" s="8">
        <v>5968</v>
      </c>
      <c r="F3" s="8">
        <v>10673</v>
      </c>
      <c r="G3" s="8">
        <v>4645</v>
      </c>
      <c r="H3" s="8">
        <v>5346</v>
      </c>
      <c r="I3" s="8">
        <v>774</v>
      </c>
      <c r="J3" s="8">
        <v>4971</v>
      </c>
      <c r="K3" s="8">
        <v>1593</v>
      </c>
      <c r="L3" s="8">
        <v>825</v>
      </c>
      <c r="M3" s="8">
        <v>1569</v>
      </c>
      <c r="N3" s="8">
        <v>1067</v>
      </c>
      <c r="O3" s="8">
        <v>1032</v>
      </c>
      <c r="P3" s="8">
        <v>5404</v>
      </c>
      <c r="Q3" s="8">
        <v>1581</v>
      </c>
      <c r="R3" s="8">
        <v>2217</v>
      </c>
      <c r="S3" s="8">
        <v>706</v>
      </c>
      <c r="T3" s="8">
        <v>435</v>
      </c>
      <c r="U3" s="8">
        <v>465</v>
      </c>
      <c r="V3" s="8">
        <v>58</v>
      </c>
      <c r="W3" s="8">
        <v>306</v>
      </c>
    </row>
    <row r="4" spans="1:23">
      <c r="A4" s="8">
        <v>3</v>
      </c>
      <c r="B4" s="8" t="s">
        <v>20</v>
      </c>
      <c r="C4" s="13">
        <v>48723</v>
      </c>
      <c r="D4" s="8">
        <v>18561</v>
      </c>
      <c r="E4" s="8">
        <v>5154</v>
      </c>
      <c r="F4" s="8">
        <v>9719</v>
      </c>
      <c r="G4" s="8">
        <v>3988</v>
      </c>
      <c r="H4" s="8">
        <v>4306</v>
      </c>
      <c r="I4" s="8">
        <v>727</v>
      </c>
      <c r="J4" s="8">
        <v>3787</v>
      </c>
      <c r="K4" s="8">
        <v>1507</v>
      </c>
      <c r="L4" s="8">
        <v>1037</v>
      </c>
      <c r="M4" s="8">
        <v>1301</v>
      </c>
      <c r="N4" s="8">
        <v>880</v>
      </c>
      <c r="O4" s="8">
        <v>531</v>
      </c>
      <c r="P4" s="8">
        <v>5337</v>
      </c>
      <c r="Q4" s="8">
        <v>2038</v>
      </c>
      <c r="R4" s="8">
        <v>2060</v>
      </c>
      <c r="S4" s="8">
        <v>551</v>
      </c>
      <c r="T4" s="8">
        <v>295</v>
      </c>
      <c r="U4" s="8">
        <v>393</v>
      </c>
      <c r="V4" s="8">
        <v>55</v>
      </c>
      <c r="W4" s="8">
        <v>286</v>
      </c>
    </row>
    <row r="5" spans="1:23">
      <c r="A5" s="8">
        <v>4</v>
      </c>
      <c r="B5" s="8" t="s">
        <v>21</v>
      </c>
      <c r="C5" s="13">
        <v>39029</v>
      </c>
      <c r="D5" s="8">
        <v>14977</v>
      </c>
      <c r="E5" s="8">
        <v>4348</v>
      </c>
      <c r="F5" s="8">
        <v>8625</v>
      </c>
      <c r="G5" s="8">
        <v>3353</v>
      </c>
      <c r="H5" s="8">
        <v>3393</v>
      </c>
      <c r="I5" s="8">
        <v>598</v>
      </c>
      <c r="J5" s="8">
        <v>3651</v>
      </c>
      <c r="K5" s="8">
        <v>1159</v>
      </c>
      <c r="L5" s="8">
        <v>666</v>
      </c>
      <c r="M5" s="8">
        <v>769</v>
      </c>
      <c r="N5" s="8">
        <v>453</v>
      </c>
      <c r="O5" s="8">
        <v>435</v>
      </c>
      <c r="P5" s="8">
        <v>4055</v>
      </c>
      <c r="Q5" s="8">
        <v>1212</v>
      </c>
      <c r="R5" s="8">
        <v>1467</v>
      </c>
      <c r="S5" s="8">
        <v>606</v>
      </c>
      <c r="T5" s="8">
        <v>296</v>
      </c>
      <c r="U5" s="8">
        <v>474</v>
      </c>
      <c r="V5" s="8">
        <v>55</v>
      </c>
      <c r="W5" s="8">
        <v>249</v>
      </c>
    </row>
    <row r="6" spans="1:23">
      <c r="A6" s="8">
        <v>5</v>
      </c>
      <c r="B6" s="8" t="s">
        <v>22</v>
      </c>
      <c r="C6" s="13">
        <v>46706</v>
      </c>
      <c r="D6" s="8">
        <v>19601</v>
      </c>
      <c r="E6" s="8">
        <v>5199</v>
      </c>
      <c r="F6" s="8">
        <v>9888</v>
      </c>
      <c r="G6" s="8">
        <v>3239</v>
      </c>
      <c r="H6" s="8">
        <v>4458</v>
      </c>
      <c r="I6" s="8">
        <v>694</v>
      </c>
      <c r="J6" s="8">
        <v>5062</v>
      </c>
      <c r="K6" s="8">
        <v>1444</v>
      </c>
      <c r="L6" s="8">
        <v>945</v>
      </c>
      <c r="M6" s="8">
        <v>732</v>
      </c>
      <c r="N6" s="8">
        <v>397</v>
      </c>
      <c r="O6" s="8">
        <v>494</v>
      </c>
      <c r="P6" s="8">
        <v>4753</v>
      </c>
      <c r="Q6" s="8">
        <v>1514</v>
      </c>
      <c r="R6" s="8">
        <v>1667</v>
      </c>
      <c r="S6" s="8">
        <v>643</v>
      </c>
      <c r="T6" s="8">
        <v>388</v>
      </c>
      <c r="U6" s="8">
        <v>541</v>
      </c>
      <c r="V6" s="8">
        <v>58</v>
      </c>
      <c r="W6" s="8">
        <v>264</v>
      </c>
    </row>
    <row r="7" spans="1:23">
      <c r="A7" s="8">
        <v>6</v>
      </c>
      <c r="B7" s="8" t="s">
        <v>23</v>
      </c>
      <c r="C7" s="13">
        <v>44332</v>
      </c>
      <c r="D7" s="8">
        <v>17699</v>
      </c>
      <c r="E7" s="8">
        <v>4020</v>
      </c>
      <c r="F7" s="8">
        <v>8535</v>
      </c>
      <c r="G7" s="8">
        <v>4610</v>
      </c>
      <c r="H7" s="8">
        <v>4332</v>
      </c>
      <c r="I7" s="8">
        <v>744</v>
      </c>
      <c r="J7" s="8">
        <v>3835</v>
      </c>
      <c r="K7" s="8">
        <v>1378</v>
      </c>
      <c r="L7" s="8">
        <v>975</v>
      </c>
      <c r="M7" s="8">
        <v>769</v>
      </c>
      <c r="N7" s="8">
        <v>415</v>
      </c>
      <c r="O7" s="8">
        <v>406</v>
      </c>
      <c r="P7" s="8">
        <v>4475</v>
      </c>
      <c r="Q7" s="8">
        <v>1418</v>
      </c>
      <c r="R7" s="8">
        <v>1454</v>
      </c>
      <c r="S7" s="8">
        <v>633</v>
      </c>
      <c r="T7" s="8">
        <v>370</v>
      </c>
      <c r="U7" s="8">
        <v>600</v>
      </c>
      <c r="W7" s="8">
        <v>224</v>
      </c>
    </row>
    <row r="8" spans="1:23">
      <c r="A8" s="8">
        <v>7</v>
      </c>
      <c r="B8" s="8" t="s">
        <v>53</v>
      </c>
      <c r="C8" s="13">
        <v>166614</v>
      </c>
      <c r="D8" s="8">
        <v>48717</v>
      </c>
      <c r="E8" s="8">
        <v>16699</v>
      </c>
      <c r="F8" s="8">
        <v>43690</v>
      </c>
      <c r="G8" s="8">
        <v>14923</v>
      </c>
      <c r="H8" s="8">
        <v>19995</v>
      </c>
      <c r="I8" s="8">
        <v>2860</v>
      </c>
      <c r="J8" s="8">
        <v>16258</v>
      </c>
      <c r="K8" s="8">
        <v>5075</v>
      </c>
      <c r="L8" s="8">
        <v>2398</v>
      </c>
      <c r="M8" s="8">
        <v>4390</v>
      </c>
      <c r="N8" s="8">
        <v>2759</v>
      </c>
      <c r="O8" s="8">
        <v>3389</v>
      </c>
      <c r="P8" s="8">
        <v>19216</v>
      </c>
      <c r="Q8" s="8">
        <v>5794</v>
      </c>
      <c r="R8" s="8">
        <v>6349</v>
      </c>
      <c r="S8" s="8">
        <v>3590</v>
      </c>
      <c r="T8" s="8">
        <v>1257</v>
      </c>
      <c r="U8" s="8">
        <v>2226</v>
      </c>
      <c r="V8" s="8">
        <v>211</v>
      </c>
      <c r="W8" s="8">
        <v>1309</v>
      </c>
    </row>
    <row r="9" spans="1:23">
      <c r="A9" s="8">
        <v>8</v>
      </c>
      <c r="B9" s="8" t="s">
        <v>54</v>
      </c>
      <c r="C9" s="13">
        <v>172731</v>
      </c>
      <c r="D9" s="8">
        <v>63519</v>
      </c>
      <c r="E9" s="8">
        <v>13881</v>
      </c>
      <c r="F9" s="8">
        <v>42041</v>
      </c>
      <c r="G9" s="8">
        <v>13993</v>
      </c>
      <c r="H9" s="8">
        <v>17316</v>
      </c>
      <c r="I9" s="8">
        <v>2806</v>
      </c>
      <c r="J9" s="8">
        <v>18158</v>
      </c>
      <c r="K9" s="8">
        <v>5217</v>
      </c>
      <c r="L9" s="8">
        <v>3520</v>
      </c>
      <c r="M9" s="8">
        <v>4076</v>
      </c>
      <c r="N9" s="8">
        <v>2478</v>
      </c>
      <c r="O9" s="8">
        <v>2288</v>
      </c>
      <c r="P9" s="8">
        <v>20793</v>
      </c>
      <c r="Q9" s="8">
        <v>7428</v>
      </c>
      <c r="R9" s="8">
        <v>6896</v>
      </c>
      <c r="S9" s="8">
        <v>3278</v>
      </c>
      <c r="T9" s="8">
        <v>1065</v>
      </c>
      <c r="U9" s="8">
        <v>2126</v>
      </c>
      <c r="V9" s="8">
        <v>203</v>
      </c>
      <c r="W9" s="8">
        <v>1236</v>
      </c>
    </row>
    <row r="10" spans="1:23">
      <c r="A10" s="8">
        <v>9</v>
      </c>
      <c r="B10" s="8" t="s">
        <v>55</v>
      </c>
      <c r="C10" s="13">
        <v>154310</v>
      </c>
      <c r="D10" s="8">
        <v>56791</v>
      </c>
      <c r="E10" s="8">
        <v>12028</v>
      </c>
      <c r="F10" s="8">
        <v>36424</v>
      </c>
      <c r="G10" s="8">
        <v>11568</v>
      </c>
      <c r="H10" s="8">
        <v>14535</v>
      </c>
      <c r="I10" s="8">
        <v>2564</v>
      </c>
      <c r="J10" s="8">
        <v>14549</v>
      </c>
      <c r="K10" s="8">
        <v>4608</v>
      </c>
      <c r="L10" s="8">
        <v>3531</v>
      </c>
      <c r="M10" s="8">
        <v>3087</v>
      </c>
      <c r="N10" s="8">
        <v>1774</v>
      </c>
      <c r="O10" s="8">
        <v>1755</v>
      </c>
      <c r="P10" s="8">
        <v>19687</v>
      </c>
      <c r="Q10" s="8">
        <v>7061</v>
      </c>
      <c r="R10" s="8">
        <v>6468</v>
      </c>
      <c r="S10" s="8">
        <v>2842</v>
      </c>
      <c r="T10" s="8">
        <v>1258</v>
      </c>
      <c r="U10" s="8">
        <v>2058</v>
      </c>
      <c r="V10" s="8">
        <v>207</v>
      </c>
      <c r="W10" s="8">
        <v>1153</v>
      </c>
    </row>
    <row r="11" spans="1:23">
      <c r="A11" s="8">
        <v>10</v>
      </c>
      <c r="B11" s="8" t="s">
        <v>56</v>
      </c>
      <c r="C11" s="13">
        <v>157992</v>
      </c>
      <c r="D11" s="8">
        <v>62346</v>
      </c>
      <c r="E11" s="8">
        <v>12562</v>
      </c>
      <c r="F11" s="8">
        <v>37300</v>
      </c>
      <c r="G11" s="8">
        <v>10388</v>
      </c>
      <c r="H11" s="8">
        <v>15812</v>
      </c>
      <c r="I11" s="8">
        <v>2889</v>
      </c>
      <c r="J11" s="8">
        <v>16503</v>
      </c>
      <c r="K11" s="8">
        <v>4821</v>
      </c>
      <c r="L11" s="8">
        <v>3498</v>
      </c>
      <c r="M11" s="8">
        <v>2463</v>
      </c>
      <c r="N11" s="8">
        <v>1229</v>
      </c>
      <c r="O11" s="8">
        <v>1822</v>
      </c>
      <c r="P11" s="8">
        <v>19251</v>
      </c>
      <c r="Q11" s="8">
        <v>6213</v>
      </c>
      <c r="R11" s="8">
        <v>6465</v>
      </c>
      <c r="S11" s="8">
        <v>2988</v>
      </c>
      <c r="T11" s="8">
        <v>1390</v>
      </c>
      <c r="U11" s="8">
        <v>2195</v>
      </c>
      <c r="V11" s="8">
        <v>221</v>
      </c>
      <c r="W11" s="8">
        <v>1121</v>
      </c>
    </row>
    <row r="12" spans="1:23">
      <c r="A12" s="8">
        <v>11</v>
      </c>
      <c r="B12" s="8" t="s">
        <v>57</v>
      </c>
      <c r="C12" s="13">
        <v>156401</v>
      </c>
      <c r="D12" s="8">
        <v>61529</v>
      </c>
      <c r="E12" s="8">
        <v>10632</v>
      </c>
      <c r="F12" s="8">
        <v>35323</v>
      </c>
      <c r="G12" s="8">
        <v>13872</v>
      </c>
      <c r="H12" s="8">
        <v>16879</v>
      </c>
      <c r="I12" s="8">
        <v>2848</v>
      </c>
      <c r="J12" s="8">
        <v>15913</v>
      </c>
      <c r="K12" s="8">
        <v>4840</v>
      </c>
      <c r="L12" s="8">
        <v>3453</v>
      </c>
      <c r="M12" s="8">
        <v>2199</v>
      </c>
      <c r="N12" s="8">
        <v>977</v>
      </c>
      <c r="O12" s="8">
        <v>1630</v>
      </c>
      <c r="P12" s="8">
        <v>17968</v>
      </c>
      <c r="Q12" s="8">
        <v>5730</v>
      </c>
      <c r="R12" s="8">
        <v>5642</v>
      </c>
      <c r="S12" s="8">
        <v>2889</v>
      </c>
      <c r="T12" s="8">
        <v>1319</v>
      </c>
      <c r="U12" s="8">
        <v>2388</v>
      </c>
      <c r="V12" s="8">
        <v>151</v>
      </c>
      <c r="W12" s="8">
        <v>992</v>
      </c>
    </row>
    <row r="13" spans="1:23">
      <c r="A13" s="8">
        <v>12</v>
      </c>
      <c r="B13" s="8" t="s">
        <v>58</v>
      </c>
      <c r="C13" s="13">
        <v>144360</v>
      </c>
      <c r="D13" s="8">
        <v>56378</v>
      </c>
      <c r="E13" s="8">
        <v>10225</v>
      </c>
      <c r="F13" s="8">
        <v>32111</v>
      </c>
      <c r="G13" s="8">
        <v>11966</v>
      </c>
      <c r="H13" s="8">
        <v>15969</v>
      </c>
      <c r="I13" s="8">
        <v>2998</v>
      </c>
      <c r="J13" s="8">
        <v>13870</v>
      </c>
      <c r="K13" s="8">
        <v>4362</v>
      </c>
      <c r="L13" s="8">
        <v>3281</v>
      </c>
      <c r="M13" s="8">
        <v>2206</v>
      </c>
      <c r="N13" s="8">
        <v>1069</v>
      </c>
      <c r="O13" s="8">
        <v>1353</v>
      </c>
      <c r="P13" s="8">
        <v>16437</v>
      </c>
      <c r="Q13" s="8">
        <v>4910</v>
      </c>
      <c r="R13" s="8">
        <v>4911</v>
      </c>
      <c r="S13" s="8">
        <v>2604</v>
      </c>
      <c r="T13" s="8">
        <v>1652</v>
      </c>
      <c r="U13" s="8">
        <v>2360</v>
      </c>
      <c r="W13" s="8">
        <v>944</v>
      </c>
    </row>
    <row r="14" spans="1:23">
      <c r="A14" s="8">
        <v>13</v>
      </c>
      <c r="B14" s="8" t="s">
        <v>59</v>
      </c>
      <c r="C14" s="13">
        <v>130354</v>
      </c>
      <c r="D14" s="8">
        <v>40712</v>
      </c>
      <c r="E14" s="8">
        <v>10217</v>
      </c>
      <c r="F14" s="8">
        <v>28850</v>
      </c>
      <c r="G14" s="8">
        <v>10089</v>
      </c>
      <c r="H14" s="8">
        <v>12781</v>
      </c>
      <c r="I14" s="8">
        <v>2603</v>
      </c>
      <c r="J14" s="8">
        <v>12154</v>
      </c>
      <c r="K14" s="8">
        <v>4034</v>
      </c>
      <c r="L14" s="8">
        <v>2674</v>
      </c>
      <c r="M14" s="8">
        <v>2209</v>
      </c>
      <c r="N14" s="8">
        <v>1251</v>
      </c>
      <c r="O14" s="8">
        <v>951</v>
      </c>
      <c r="P14" s="8">
        <v>15108</v>
      </c>
      <c r="Q14" s="8">
        <v>4300</v>
      </c>
      <c r="R14" s="8">
        <v>4212</v>
      </c>
      <c r="S14" s="8">
        <v>2221</v>
      </c>
      <c r="T14" s="8">
        <v>2029</v>
      </c>
      <c r="U14" s="8">
        <v>2256</v>
      </c>
      <c r="W14" s="8">
        <v>870</v>
      </c>
    </row>
    <row r="15" spans="1:24">
      <c r="A15" s="8">
        <v>14</v>
      </c>
      <c r="B15" s="8" t="s">
        <v>60</v>
      </c>
      <c r="C15" s="15">
        <v>124892</v>
      </c>
      <c r="D15" s="18">
        <v>31109</v>
      </c>
      <c r="E15" s="18">
        <v>10542</v>
      </c>
      <c r="F15" s="18">
        <v>27125</v>
      </c>
      <c r="G15" s="18">
        <v>8618</v>
      </c>
      <c r="H15" s="18">
        <v>12517</v>
      </c>
      <c r="I15" s="18">
        <v>2555</v>
      </c>
      <c r="J15" s="18">
        <v>12867</v>
      </c>
      <c r="L15" s="18">
        <v>2793</v>
      </c>
      <c r="M15" s="18"/>
      <c r="N15" s="18">
        <v>2553</v>
      </c>
      <c r="P15" s="8">
        <v>11970</v>
      </c>
      <c r="Q15" s="18">
        <v>3899</v>
      </c>
      <c r="R15" s="18">
        <v>3832</v>
      </c>
      <c r="T15" s="18">
        <v>2097</v>
      </c>
      <c r="U15" s="18">
        <v>2142</v>
      </c>
      <c r="X15" s="18">
        <v>19313</v>
      </c>
    </row>
    <row r="16" spans="1:24">
      <c r="A16" s="8">
        <v>15</v>
      </c>
      <c r="B16" s="8" t="s">
        <v>61</v>
      </c>
      <c r="C16" s="13">
        <v>119158</v>
      </c>
      <c r="D16" s="8">
        <v>30850</v>
      </c>
      <c r="E16" s="8">
        <v>8907</v>
      </c>
      <c r="F16" s="8">
        <v>24632</v>
      </c>
      <c r="G16" s="8">
        <v>7377</v>
      </c>
      <c r="H16" s="8">
        <v>14424</v>
      </c>
      <c r="I16" s="8">
        <v>2843</v>
      </c>
      <c r="J16" s="8">
        <v>11356</v>
      </c>
      <c r="L16" s="19">
        <v>2885</v>
      </c>
      <c r="N16" s="8">
        <v>667</v>
      </c>
      <c r="P16" s="8">
        <v>11952</v>
      </c>
      <c r="Q16" s="8">
        <v>3986</v>
      </c>
      <c r="R16" s="8">
        <v>3914</v>
      </c>
      <c r="T16" s="8">
        <v>2059</v>
      </c>
      <c r="U16" s="8">
        <v>1993</v>
      </c>
      <c r="X16" s="8">
        <v>17782</v>
      </c>
    </row>
    <row r="17" spans="1:24">
      <c r="A17" s="8">
        <v>16</v>
      </c>
      <c r="B17" s="8" t="s">
        <v>62</v>
      </c>
      <c r="C17" s="13">
        <v>110497</v>
      </c>
      <c r="D17" s="8">
        <v>28803</v>
      </c>
      <c r="E17" s="8">
        <v>8230</v>
      </c>
      <c r="F17" s="8">
        <v>22416</v>
      </c>
      <c r="G17" s="8">
        <v>6531</v>
      </c>
      <c r="H17" s="8">
        <v>14003</v>
      </c>
      <c r="I17" s="8">
        <v>2630</v>
      </c>
      <c r="J17" s="8">
        <v>10515</v>
      </c>
      <c r="L17" s="8">
        <v>2596</v>
      </c>
      <c r="N17" s="19">
        <v>470</v>
      </c>
      <c r="P17" s="8">
        <v>10665</v>
      </c>
      <c r="Q17" s="8">
        <v>3844</v>
      </c>
      <c r="R17" s="8">
        <v>3294</v>
      </c>
      <c r="T17" s="8">
        <v>1808</v>
      </c>
      <c r="U17" s="8">
        <v>1719</v>
      </c>
      <c r="X17" s="8">
        <v>17217</v>
      </c>
    </row>
    <row r="18" spans="1:24">
      <c r="A18" s="8">
        <v>17</v>
      </c>
      <c r="B18" s="8" t="s">
        <v>63</v>
      </c>
      <c r="C18" s="15">
        <v>100601</v>
      </c>
      <c r="D18" s="18">
        <v>26416</v>
      </c>
      <c r="E18" s="18">
        <v>7872</v>
      </c>
      <c r="F18" s="18">
        <v>19654</v>
      </c>
      <c r="G18" s="18">
        <v>5820</v>
      </c>
      <c r="H18" s="18">
        <v>14796</v>
      </c>
      <c r="I18" s="18">
        <v>2783</v>
      </c>
      <c r="J18" s="18">
        <v>10429</v>
      </c>
      <c r="K18" s="18">
        <v>3126</v>
      </c>
      <c r="L18" s="18">
        <v>2228</v>
      </c>
      <c r="M18" s="18"/>
      <c r="N18" s="18">
        <v>304</v>
      </c>
      <c r="P18" s="18">
        <v>8756</v>
      </c>
      <c r="Q18" s="8"/>
      <c r="R18" s="18">
        <v>2719</v>
      </c>
      <c r="S18" s="18">
        <v>2874</v>
      </c>
      <c r="T18" s="18">
        <v>1621</v>
      </c>
      <c r="U18" s="18">
        <v>1542</v>
      </c>
      <c r="X18" s="18">
        <v>15748</v>
      </c>
    </row>
    <row r="19" spans="1:24">
      <c r="A19" s="8">
        <v>18</v>
      </c>
      <c r="B19" s="8" t="s">
        <v>64</v>
      </c>
      <c r="C19" s="13">
        <v>89720</v>
      </c>
      <c r="D19" s="8">
        <v>24267</v>
      </c>
      <c r="E19" s="8">
        <v>6936</v>
      </c>
      <c r="F19" s="8">
        <v>16760</v>
      </c>
      <c r="G19" s="8">
        <v>6054</v>
      </c>
      <c r="H19" s="8">
        <v>13560</v>
      </c>
      <c r="I19" s="8">
        <v>2559</v>
      </c>
      <c r="J19" s="8">
        <v>9205</v>
      </c>
      <c r="K19" s="8">
        <v>2777</v>
      </c>
      <c r="L19" s="8">
        <v>2044</v>
      </c>
      <c r="N19" s="8">
        <v>438</v>
      </c>
      <c r="P19" s="8">
        <v>7001</v>
      </c>
      <c r="Q19" s="8"/>
      <c r="R19" s="8">
        <v>2063</v>
      </c>
      <c r="S19" s="8">
        <v>1102</v>
      </c>
      <c r="T19" s="8">
        <v>1072</v>
      </c>
      <c r="U19" s="8">
        <v>2764</v>
      </c>
      <c r="X19" s="8">
        <v>13679</v>
      </c>
    </row>
    <row r="20" spans="1:24">
      <c r="A20" s="8">
        <v>19</v>
      </c>
      <c r="B20" s="8" t="s">
        <v>65</v>
      </c>
      <c r="C20" s="13">
        <v>73202</v>
      </c>
      <c r="D20" s="8">
        <v>21092</v>
      </c>
      <c r="E20" s="8">
        <v>6072</v>
      </c>
      <c r="F20" s="8">
        <v>12843</v>
      </c>
      <c r="G20" s="8">
        <v>4837</v>
      </c>
      <c r="H20" s="8">
        <v>10487</v>
      </c>
      <c r="I20" s="8">
        <v>2027</v>
      </c>
      <c r="J20" s="8">
        <v>7327</v>
      </c>
      <c r="L20" s="8">
        <v>1792</v>
      </c>
      <c r="Q20" s="8"/>
      <c r="T20" s="8"/>
      <c r="X20" s="8">
        <v>11158</v>
      </c>
    </row>
    <row r="21" s="19" customFormat="1" spans="1:24">
      <c r="A21" s="19">
        <v>20</v>
      </c>
      <c r="B21" s="19" t="s">
        <v>66</v>
      </c>
      <c r="C21" s="13">
        <v>59515</v>
      </c>
      <c r="D21" s="19">
        <f>D20-2611</f>
        <v>18481</v>
      </c>
      <c r="E21" s="19">
        <f>E20-1310</f>
        <v>4762</v>
      </c>
      <c r="F21" s="19">
        <f>F20-1306</f>
        <v>11537</v>
      </c>
      <c r="G21" s="19">
        <f>G20-888</f>
        <v>3949</v>
      </c>
      <c r="H21" s="19">
        <f>H20-2758</f>
        <v>7729</v>
      </c>
      <c r="I21" s="19">
        <f>I20-544</f>
        <v>1483</v>
      </c>
      <c r="J21" s="19">
        <f>J20-841</f>
        <v>6486</v>
      </c>
      <c r="L21" s="19">
        <f>L20-628</f>
        <v>1164</v>
      </c>
      <c r="X21" s="19">
        <f>X20-2144</f>
        <v>9014</v>
      </c>
    </row>
    <row r="22" spans="2:3">
      <c r="B22" s="14"/>
      <c r="C22" s="14"/>
    </row>
    <row r="35" spans="4:23">
      <c r="D35" s="14"/>
      <c r="W35" s="19"/>
    </row>
    <row r="37" ht="14" customHeight="1"/>
    <row r="47" s="8" customFormat="1"/>
    <row r="48" s="8" customFormat="1"/>
    <row r="49" s="8" customFormat="1"/>
    <row r="50" s="8" customFormat="1"/>
    <row r="51" s="8" customFormat="1"/>
    <row r="52" s="8" customFormat="1"/>
    <row r="54" spans="2:3">
      <c r="B54" s="19"/>
      <c r="C54" s="19"/>
    </row>
    <row r="55" s="19" customFormat="1" spans="17:20">
      <c r="Q55" s="18"/>
      <c r="T55" s="18"/>
    </row>
    <row r="56" s="19" customFormat="1" spans="17:20">
      <c r="Q56" s="18"/>
      <c r="T56" s="18"/>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1"/>
  <sheetViews>
    <sheetView workbookViewId="0">
      <selection activeCell="C22" sqref="C22"/>
    </sheetView>
  </sheetViews>
  <sheetFormatPr defaultColWidth="9" defaultRowHeight="17.25"/>
  <cols>
    <col min="1" max="1" width="9" style="13"/>
    <col min="2" max="3" width="15.125" style="13" customWidth="1"/>
    <col min="4" max="4" width="13.375" style="13" customWidth="1"/>
    <col min="5" max="5" width="14.5" style="13" customWidth="1"/>
    <col min="6" max="9" width="15.875" style="13" customWidth="1"/>
    <col min="10" max="14" width="9" style="13"/>
    <col min="15" max="15" width="12.125" style="13" customWidth="1"/>
    <col min="16" max="16384" width="9" style="13"/>
  </cols>
  <sheetData>
    <row r="1" s="8" customFormat="1" ht="60" customHeight="1" spans="1:23">
      <c r="A1" s="8" t="s">
        <v>0</v>
      </c>
      <c r="B1" s="8" t="s">
        <v>1</v>
      </c>
      <c r="C1" s="8" t="s">
        <v>7</v>
      </c>
      <c r="D1" s="14" t="s">
        <v>67</v>
      </c>
      <c r="E1" s="14" t="s">
        <v>68</v>
      </c>
      <c r="F1" s="14" t="s">
        <v>69</v>
      </c>
      <c r="G1" s="14" t="s">
        <v>70</v>
      </c>
      <c r="H1" s="14" t="s">
        <v>71</v>
      </c>
      <c r="I1" s="14" t="s">
        <v>72</v>
      </c>
      <c r="J1" s="14" t="s">
        <v>73</v>
      </c>
      <c r="K1" s="14" t="s">
        <v>74</v>
      </c>
      <c r="L1" s="14" t="s">
        <v>75</v>
      </c>
      <c r="M1" s="14" t="s">
        <v>76</v>
      </c>
      <c r="N1" s="8" t="s">
        <v>77</v>
      </c>
      <c r="O1" s="8" t="s">
        <v>78</v>
      </c>
      <c r="P1" s="14" t="s">
        <v>79</v>
      </c>
      <c r="Q1" s="14" t="s">
        <v>80</v>
      </c>
      <c r="T1" s="18"/>
      <c r="W1" s="19"/>
    </row>
    <row r="2" spans="1:20">
      <c r="A2" s="13">
        <v>1</v>
      </c>
      <c r="B2" s="13" t="s">
        <v>18</v>
      </c>
      <c r="C2" s="13">
        <v>67915</v>
      </c>
      <c r="D2" s="13">
        <v>10178</v>
      </c>
      <c r="E2" s="13">
        <v>2021</v>
      </c>
      <c r="F2" s="13">
        <v>777</v>
      </c>
      <c r="G2" s="13">
        <v>12256</v>
      </c>
      <c r="H2" s="13">
        <v>6420</v>
      </c>
      <c r="I2" s="13">
        <v>1263</v>
      </c>
      <c r="J2" s="13">
        <v>5006</v>
      </c>
      <c r="K2" s="13">
        <v>4571</v>
      </c>
      <c r="L2" s="13">
        <v>3247</v>
      </c>
      <c r="M2" s="13">
        <v>2309</v>
      </c>
      <c r="N2" s="16"/>
      <c r="O2" s="16"/>
      <c r="P2" s="16"/>
      <c r="Q2" s="16"/>
      <c r="T2" s="15"/>
    </row>
    <row r="3" spans="1:20">
      <c r="A3" s="13">
        <v>2</v>
      </c>
      <c r="B3" s="13" t="s">
        <v>19</v>
      </c>
      <c r="C3" s="13">
        <v>63587</v>
      </c>
      <c r="D3" s="13">
        <v>9774</v>
      </c>
      <c r="E3" s="13">
        <v>1847</v>
      </c>
      <c r="F3" s="13">
        <v>798</v>
      </c>
      <c r="G3" s="13">
        <v>11178</v>
      </c>
      <c r="H3" s="13">
        <v>5720</v>
      </c>
      <c r="I3" s="13">
        <v>1294</v>
      </c>
      <c r="J3" s="13">
        <v>4916</v>
      </c>
      <c r="K3" s="13">
        <v>4121</v>
      </c>
      <c r="L3" s="13">
        <v>3259</v>
      </c>
      <c r="M3" s="13">
        <v>1993</v>
      </c>
      <c r="N3" s="16"/>
      <c r="O3" s="16"/>
      <c r="P3" s="16"/>
      <c r="Q3" s="16"/>
      <c r="T3" s="15"/>
    </row>
    <row r="4" spans="1:20">
      <c r="A4" s="13">
        <v>3</v>
      </c>
      <c r="B4" s="13" t="s">
        <v>20</v>
      </c>
      <c r="C4" s="13">
        <v>58703</v>
      </c>
      <c r="D4" s="13">
        <v>9005</v>
      </c>
      <c r="E4" s="13">
        <v>1510</v>
      </c>
      <c r="F4" s="13">
        <v>741</v>
      </c>
      <c r="G4" s="13">
        <v>10470</v>
      </c>
      <c r="H4" s="13">
        <v>5387</v>
      </c>
      <c r="I4" s="13">
        <v>1212</v>
      </c>
      <c r="J4" s="13">
        <v>4573</v>
      </c>
      <c r="K4" s="13">
        <v>3809</v>
      </c>
      <c r="L4" s="13">
        <v>2939</v>
      </c>
      <c r="M4" s="13">
        <v>1994</v>
      </c>
      <c r="N4" s="16"/>
      <c r="O4" s="16"/>
      <c r="P4" s="16"/>
      <c r="Q4" s="16"/>
      <c r="T4" s="15"/>
    </row>
    <row r="5" spans="1:20">
      <c r="A5" s="13">
        <v>4</v>
      </c>
      <c r="B5" s="13" t="s">
        <v>21</v>
      </c>
      <c r="C5" s="13">
        <v>55284</v>
      </c>
      <c r="D5" s="13">
        <v>7913</v>
      </c>
      <c r="E5" s="13">
        <v>1298</v>
      </c>
      <c r="F5" s="13">
        <v>652</v>
      </c>
      <c r="G5" s="13">
        <v>9837</v>
      </c>
      <c r="H5" s="13">
        <v>4976</v>
      </c>
      <c r="I5" s="13">
        <v>1111</v>
      </c>
      <c r="J5" s="13">
        <v>4770</v>
      </c>
      <c r="K5" s="13">
        <v>4031</v>
      </c>
      <c r="L5" s="13">
        <v>3189</v>
      </c>
      <c r="M5" s="13">
        <v>1566</v>
      </c>
      <c r="N5" s="16"/>
      <c r="O5" s="16"/>
      <c r="P5" s="16"/>
      <c r="Q5" s="20"/>
      <c r="T5" s="15"/>
    </row>
    <row r="6" spans="1:20">
      <c r="A6" s="13">
        <v>5</v>
      </c>
      <c r="B6" s="8" t="s">
        <v>22</v>
      </c>
      <c r="C6" s="13">
        <v>58629</v>
      </c>
      <c r="D6" s="13">
        <v>8522</v>
      </c>
      <c r="E6" s="13">
        <v>1763</v>
      </c>
      <c r="F6" s="13">
        <v>716</v>
      </c>
      <c r="G6" s="13">
        <v>9903</v>
      </c>
      <c r="H6" s="13">
        <v>4750</v>
      </c>
      <c r="I6" s="13">
        <v>1310</v>
      </c>
      <c r="J6" s="13">
        <v>6247</v>
      </c>
      <c r="K6" s="13">
        <v>4180</v>
      </c>
      <c r="L6" s="13">
        <v>3820</v>
      </c>
      <c r="M6" s="13">
        <v>1497</v>
      </c>
      <c r="N6" s="16"/>
      <c r="O6" s="16"/>
      <c r="P6" s="16"/>
      <c r="Q6" s="16"/>
      <c r="S6" s="15"/>
      <c r="T6" s="15"/>
    </row>
    <row r="7" spans="1:20">
      <c r="A7" s="13">
        <v>6</v>
      </c>
      <c r="B7" s="8" t="s">
        <v>23</v>
      </c>
      <c r="C7" s="13">
        <v>50997</v>
      </c>
      <c r="D7" s="13">
        <v>7474</v>
      </c>
      <c r="E7" s="13">
        <v>1394</v>
      </c>
      <c r="F7" s="13">
        <v>594</v>
      </c>
      <c r="G7" s="13">
        <v>9184</v>
      </c>
      <c r="H7" s="13">
        <v>4426</v>
      </c>
      <c r="J7" s="13">
        <v>5086</v>
      </c>
      <c r="K7" s="13">
        <v>3647</v>
      </c>
      <c r="L7" s="13">
        <v>2592</v>
      </c>
      <c r="M7" s="13">
        <v>1380</v>
      </c>
      <c r="N7" s="16"/>
      <c r="O7" s="16"/>
      <c r="P7" s="16"/>
      <c r="Q7" s="16"/>
      <c r="S7" s="15"/>
      <c r="T7" s="15"/>
    </row>
    <row r="8" spans="1:20">
      <c r="A8" s="13">
        <v>7</v>
      </c>
      <c r="B8" s="13" t="s">
        <v>53</v>
      </c>
      <c r="C8" s="13">
        <v>260609</v>
      </c>
      <c r="D8" s="13">
        <v>39455</v>
      </c>
      <c r="E8" s="13">
        <v>10023</v>
      </c>
      <c r="F8" s="13">
        <v>3905</v>
      </c>
      <c r="G8" s="13">
        <v>36603</v>
      </c>
      <c r="H8" s="13">
        <v>22542</v>
      </c>
      <c r="I8" s="13">
        <v>5396</v>
      </c>
      <c r="J8" s="13">
        <v>19415</v>
      </c>
      <c r="K8" s="13">
        <v>22490</v>
      </c>
      <c r="L8" s="13">
        <v>12025</v>
      </c>
      <c r="M8" s="13">
        <v>11358</v>
      </c>
      <c r="N8" s="16"/>
      <c r="O8" s="16"/>
      <c r="P8" s="16"/>
      <c r="Q8" s="16"/>
      <c r="T8" s="15"/>
    </row>
    <row r="9" spans="1:20">
      <c r="A9" s="13">
        <v>8</v>
      </c>
      <c r="B9" s="13" t="s">
        <v>54</v>
      </c>
      <c r="C9" s="13">
        <v>246322</v>
      </c>
      <c r="D9" s="13">
        <v>37621</v>
      </c>
      <c r="E9" s="13">
        <v>9677</v>
      </c>
      <c r="F9" s="13">
        <v>3986</v>
      </c>
      <c r="G9" s="13">
        <v>33867</v>
      </c>
      <c r="H9" s="13">
        <v>19205</v>
      </c>
      <c r="I9" s="13">
        <v>5536</v>
      </c>
      <c r="J9" s="13">
        <v>19450</v>
      </c>
      <c r="K9" s="13">
        <v>22146</v>
      </c>
      <c r="L9" s="13">
        <v>11445</v>
      </c>
      <c r="M9" s="13">
        <v>10456</v>
      </c>
      <c r="N9" s="16"/>
      <c r="O9" s="16"/>
      <c r="P9" s="16"/>
      <c r="Q9" s="16"/>
      <c r="T9" s="15"/>
    </row>
    <row r="10" spans="1:20">
      <c r="A10" s="13">
        <v>9</v>
      </c>
      <c r="B10" s="13" t="s">
        <v>55</v>
      </c>
      <c r="C10" s="13">
        <v>245588</v>
      </c>
      <c r="D10" s="13">
        <v>36337</v>
      </c>
      <c r="E10" s="13">
        <v>9009</v>
      </c>
      <c r="F10" s="13">
        <v>4233</v>
      </c>
      <c r="G10" s="13">
        <v>32581</v>
      </c>
      <c r="H10" s="13">
        <v>19201</v>
      </c>
      <c r="I10" s="13">
        <v>6317</v>
      </c>
      <c r="J10" s="13">
        <v>19917</v>
      </c>
      <c r="K10" s="13">
        <v>23904</v>
      </c>
      <c r="L10" s="13">
        <v>12195</v>
      </c>
      <c r="M10" s="13">
        <v>9829</v>
      </c>
      <c r="N10" s="16"/>
      <c r="O10" s="16"/>
      <c r="P10" s="16"/>
      <c r="Q10" s="16"/>
      <c r="T10" s="15"/>
    </row>
    <row r="11" spans="1:20">
      <c r="A11" s="13">
        <v>10</v>
      </c>
      <c r="B11" s="13" t="s">
        <v>56</v>
      </c>
      <c r="C11" s="13">
        <v>238874</v>
      </c>
      <c r="D11" s="13">
        <v>34913</v>
      </c>
      <c r="E11" s="13">
        <v>9529</v>
      </c>
      <c r="F11" s="13">
        <v>4033</v>
      </c>
      <c r="G11" s="13">
        <v>29580</v>
      </c>
      <c r="H11" s="13">
        <v>16797</v>
      </c>
      <c r="I11" s="13">
        <v>7444</v>
      </c>
      <c r="J11" s="13">
        <v>25681</v>
      </c>
      <c r="K11" s="13">
        <v>22420</v>
      </c>
      <c r="L11" s="13">
        <v>11413</v>
      </c>
      <c r="M11" s="13">
        <v>8338</v>
      </c>
      <c r="N11" s="16"/>
      <c r="O11" s="16"/>
      <c r="P11" s="16"/>
      <c r="Q11" s="16"/>
      <c r="T11" s="15"/>
    </row>
    <row r="12" spans="1:20">
      <c r="A12" s="13">
        <v>11</v>
      </c>
      <c r="B12" s="13" t="s">
        <v>57</v>
      </c>
      <c r="C12" s="13">
        <v>220906</v>
      </c>
      <c r="D12" s="13">
        <v>32222</v>
      </c>
      <c r="E12" s="13">
        <v>8322</v>
      </c>
      <c r="F12" s="13">
        <v>3522</v>
      </c>
      <c r="G12" s="13">
        <v>27084</v>
      </c>
      <c r="H12" s="13">
        <v>15700</v>
      </c>
      <c r="I12" s="13">
        <v>6353</v>
      </c>
      <c r="J12" s="13">
        <v>22700</v>
      </c>
      <c r="K12" s="13">
        <v>20786</v>
      </c>
      <c r="L12" s="13">
        <v>11073</v>
      </c>
      <c r="M12" s="13">
        <v>7345</v>
      </c>
      <c r="N12" s="16"/>
      <c r="O12" s="16"/>
      <c r="P12" s="16"/>
      <c r="Q12" s="16"/>
      <c r="T12" s="15"/>
    </row>
    <row r="13" spans="1:20">
      <c r="A13" s="13">
        <v>12</v>
      </c>
      <c r="B13" s="13" t="s">
        <v>58</v>
      </c>
      <c r="C13" s="13">
        <v>203330</v>
      </c>
      <c r="D13" s="13">
        <v>30259</v>
      </c>
      <c r="E13" s="13">
        <v>7286</v>
      </c>
      <c r="F13" s="13">
        <v>3367</v>
      </c>
      <c r="G13" s="13">
        <v>24812</v>
      </c>
      <c r="H13" s="13">
        <v>14600</v>
      </c>
      <c r="I13" s="13">
        <v>5672</v>
      </c>
      <c r="J13" s="13">
        <v>21255</v>
      </c>
      <c r="K13" s="12">
        <v>18914</v>
      </c>
      <c r="L13" s="12">
        <v>10678</v>
      </c>
      <c r="M13" s="13">
        <v>6185</v>
      </c>
      <c r="N13" s="16"/>
      <c r="O13" s="16"/>
      <c r="P13" s="16"/>
      <c r="Q13" s="16"/>
      <c r="T13" s="15"/>
    </row>
    <row r="14" spans="1:20">
      <c r="A14" s="13">
        <v>13</v>
      </c>
      <c r="B14" s="13" t="s">
        <v>59</v>
      </c>
      <c r="C14" s="13">
        <v>187841</v>
      </c>
      <c r="D14" s="13">
        <v>28056</v>
      </c>
      <c r="E14" s="13">
        <v>6568</v>
      </c>
      <c r="F14" s="13">
        <v>3165</v>
      </c>
      <c r="G14" s="13">
        <v>21548</v>
      </c>
      <c r="H14" s="13">
        <v>13154</v>
      </c>
      <c r="I14" s="12">
        <v>4735</v>
      </c>
      <c r="J14" s="13">
        <v>18605</v>
      </c>
      <c r="K14" s="13">
        <v>18442</v>
      </c>
      <c r="L14" s="12"/>
      <c r="M14" s="13">
        <v>4991</v>
      </c>
      <c r="N14" s="13">
        <v>6682</v>
      </c>
      <c r="O14" s="16"/>
      <c r="P14" s="16"/>
      <c r="Q14" s="16"/>
      <c r="T14" s="15"/>
    </row>
    <row r="15" spans="1:20">
      <c r="A15" s="13">
        <v>14</v>
      </c>
      <c r="B15" s="13" t="s">
        <v>60</v>
      </c>
      <c r="C15" s="13">
        <v>175768</v>
      </c>
      <c r="D15" s="13">
        <v>26205</v>
      </c>
      <c r="E15" s="12">
        <v>5864</v>
      </c>
      <c r="F15" s="13">
        <v>3067</v>
      </c>
      <c r="G15" s="13">
        <v>19001</v>
      </c>
      <c r="H15" s="13">
        <v>11916</v>
      </c>
      <c r="I15" s="13">
        <v>4814</v>
      </c>
      <c r="J15" s="13">
        <v>15912</v>
      </c>
      <c r="K15" s="13">
        <v>17242</v>
      </c>
      <c r="L15" s="13">
        <v>12347</v>
      </c>
      <c r="M15" s="16"/>
      <c r="N15" s="12">
        <v>6407</v>
      </c>
      <c r="O15" s="16"/>
      <c r="P15" s="16"/>
      <c r="Q15" s="16"/>
      <c r="T15" s="15"/>
    </row>
    <row r="16" spans="1:20">
      <c r="A16" s="13">
        <v>15</v>
      </c>
      <c r="B16" s="13" t="s">
        <v>61</v>
      </c>
      <c r="C16" s="13">
        <v>151662</v>
      </c>
      <c r="D16" s="13">
        <v>22906</v>
      </c>
      <c r="E16" s="13">
        <v>5254</v>
      </c>
      <c r="F16" s="13">
        <v>2683</v>
      </c>
      <c r="G16" s="13">
        <v>15913</v>
      </c>
      <c r="H16" s="13">
        <v>10086</v>
      </c>
      <c r="I16" s="12">
        <v>3815</v>
      </c>
      <c r="J16" s="13">
        <v>12884</v>
      </c>
      <c r="K16" s="13">
        <v>14002</v>
      </c>
      <c r="L16" s="13">
        <v>10371</v>
      </c>
      <c r="M16" s="16"/>
      <c r="N16" s="13">
        <v>4968</v>
      </c>
      <c r="O16" s="16"/>
      <c r="P16" s="16"/>
      <c r="Q16" s="16"/>
      <c r="T16" s="15"/>
    </row>
    <row r="17" spans="1:17">
      <c r="A17" s="13">
        <v>16</v>
      </c>
      <c r="B17" s="13" t="s">
        <v>62</v>
      </c>
      <c r="C17" s="13">
        <v>139744</v>
      </c>
      <c r="D17" s="13">
        <v>21877</v>
      </c>
      <c r="E17" s="13">
        <v>5063</v>
      </c>
      <c r="F17" s="13">
        <v>2520</v>
      </c>
      <c r="G17" s="13">
        <v>14417</v>
      </c>
      <c r="H17" s="15">
        <v>8209</v>
      </c>
      <c r="I17" s="13">
        <v>3383</v>
      </c>
      <c r="J17" s="13">
        <v>11067</v>
      </c>
      <c r="K17" s="13">
        <v>13228</v>
      </c>
      <c r="L17" s="13">
        <v>9272</v>
      </c>
      <c r="M17" s="16"/>
      <c r="N17" s="13">
        <v>4433</v>
      </c>
      <c r="O17" s="16"/>
      <c r="P17" s="16"/>
      <c r="Q17" s="16"/>
    </row>
    <row r="18" spans="1:17">
      <c r="A18" s="13">
        <v>17</v>
      </c>
      <c r="B18" s="15" t="s">
        <v>63</v>
      </c>
      <c r="C18" s="15">
        <v>125712</v>
      </c>
      <c r="D18" s="15">
        <v>21165</v>
      </c>
      <c r="E18" s="15">
        <v>4429</v>
      </c>
      <c r="F18" s="15">
        <v>2251</v>
      </c>
      <c r="G18" s="15">
        <v>12542</v>
      </c>
      <c r="H18" s="15">
        <v>7199</v>
      </c>
      <c r="I18" s="15">
        <v>2932</v>
      </c>
      <c r="J18" s="15">
        <v>9020</v>
      </c>
      <c r="K18" s="15">
        <v>1190</v>
      </c>
      <c r="L18" s="15">
        <v>8173</v>
      </c>
      <c r="M18" s="15"/>
      <c r="N18" s="15">
        <v>4446</v>
      </c>
      <c r="O18" s="15"/>
      <c r="P18" s="15"/>
      <c r="Q18" s="15"/>
    </row>
    <row r="19" spans="1:17">
      <c r="A19" s="13">
        <v>18</v>
      </c>
      <c r="B19" s="13" t="s">
        <v>64</v>
      </c>
      <c r="C19" s="13">
        <v>108930</v>
      </c>
      <c r="D19" s="13">
        <v>16116</v>
      </c>
      <c r="E19" s="13">
        <v>3806</v>
      </c>
      <c r="F19" s="13">
        <v>1890</v>
      </c>
      <c r="G19" s="13">
        <v>11144</v>
      </c>
      <c r="H19" s="13">
        <v>6367</v>
      </c>
      <c r="I19" s="13">
        <v>2618</v>
      </c>
      <c r="J19" s="13">
        <v>7653</v>
      </c>
      <c r="K19" s="13">
        <v>9890</v>
      </c>
      <c r="L19" s="13">
        <v>7472</v>
      </c>
      <c r="M19" s="13">
        <v>2388</v>
      </c>
      <c r="N19" s="13">
        <v>3822</v>
      </c>
      <c r="O19" s="13">
        <v>4014</v>
      </c>
      <c r="P19" s="13">
        <v>6293</v>
      </c>
      <c r="Q19" s="13">
        <v>11109</v>
      </c>
    </row>
    <row r="20" spans="1:17">
      <c r="A20" s="13">
        <v>19</v>
      </c>
      <c r="B20" s="13" t="s">
        <v>65</v>
      </c>
      <c r="C20" s="13">
        <v>89575</v>
      </c>
      <c r="D20" s="13">
        <v>12450</v>
      </c>
      <c r="E20" s="13">
        <v>3227</v>
      </c>
      <c r="F20" s="16"/>
      <c r="G20" s="13">
        <v>9081</v>
      </c>
      <c r="H20" s="13">
        <v>4745</v>
      </c>
      <c r="I20" s="13">
        <v>2426</v>
      </c>
      <c r="J20" s="13">
        <v>5980</v>
      </c>
      <c r="K20" s="13">
        <v>8052</v>
      </c>
      <c r="L20" s="13">
        <v>5488</v>
      </c>
      <c r="M20" s="13">
        <v>1845</v>
      </c>
      <c r="N20" s="13">
        <v>2358</v>
      </c>
      <c r="O20" s="13">
        <v>3497</v>
      </c>
      <c r="P20" s="13">
        <v>5486</v>
      </c>
      <c r="Q20" s="13">
        <v>9353</v>
      </c>
    </row>
    <row r="21" s="12" customFormat="1" spans="1:17">
      <c r="A21" s="12">
        <v>20</v>
      </c>
      <c r="B21" s="12" t="s">
        <v>66</v>
      </c>
      <c r="C21" s="13">
        <v>75874</v>
      </c>
      <c r="D21" s="12">
        <f>D20-2012</f>
        <v>10438</v>
      </c>
      <c r="E21" s="12">
        <f>E20-482</f>
        <v>2745</v>
      </c>
      <c r="F21" s="17"/>
      <c r="G21" s="12">
        <f>G20-1475</f>
        <v>7606</v>
      </c>
      <c r="H21" s="12">
        <f>H20-751</f>
        <v>3994</v>
      </c>
      <c r="I21" s="12">
        <f>I20-492</f>
        <v>1934</v>
      </c>
      <c r="J21" s="12">
        <f>J20-1046</f>
        <v>4934</v>
      </c>
      <c r="K21" s="12">
        <f>K20-1331</f>
        <v>6721</v>
      </c>
      <c r="L21" s="12">
        <f>L20-840</f>
        <v>4648</v>
      </c>
      <c r="M21" s="12">
        <f>M20-354</f>
        <v>1491</v>
      </c>
      <c r="N21" s="12">
        <f>N20-553</f>
        <v>1805</v>
      </c>
      <c r="O21" s="12">
        <f>O20-617</f>
        <v>2880</v>
      </c>
      <c r="P21" s="12">
        <f>P20-742</f>
        <v>4744</v>
      </c>
      <c r="Q21" s="12">
        <f>Q20-1191</f>
        <v>8162</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21"/>
  <sheetViews>
    <sheetView workbookViewId="0">
      <selection activeCell="E25" sqref="E25"/>
    </sheetView>
  </sheetViews>
  <sheetFormatPr defaultColWidth="9" defaultRowHeight="17.25"/>
  <cols>
    <col min="1" max="1" width="12.625" style="9" customWidth="1"/>
    <col min="2" max="66" width="18.25" style="10" customWidth="1"/>
  </cols>
  <sheetData>
    <row r="1" ht="45" customHeight="1" spans="1:66">
      <c r="A1" s="9" t="s">
        <v>81</v>
      </c>
      <c r="B1" s="10" t="s">
        <v>82</v>
      </c>
      <c r="C1" s="10" t="s">
        <v>83</v>
      </c>
      <c r="D1" s="10" t="s">
        <v>84</v>
      </c>
      <c r="E1" s="10" t="s">
        <v>85</v>
      </c>
      <c r="F1" s="10" t="s">
        <v>86</v>
      </c>
      <c r="G1" s="10" t="s">
        <v>87</v>
      </c>
      <c r="H1" s="11" t="s">
        <v>88</v>
      </c>
      <c r="I1" s="10" t="s">
        <v>89</v>
      </c>
      <c r="J1" s="10" t="s">
        <v>90</v>
      </c>
      <c r="K1" s="10" t="s">
        <v>91</v>
      </c>
      <c r="L1" s="10" t="s">
        <v>92</v>
      </c>
      <c r="M1" s="10" t="s">
        <v>93</v>
      </c>
      <c r="N1" s="10" t="s">
        <v>94</v>
      </c>
      <c r="O1" s="10" t="s">
        <v>95</v>
      </c>
      <c r="P1" s="10" t="s">
        <v>96</v>
      </c>
      <c r="Q1" s="10" t="s">
        <v>97</v>
      </c>
      <c r="R1" s="10" t="s">
        <v>98</v>
      </c>
      <c r="S1" s="10" t="s">
        <v>99</v>
      </c>
      <c r="T1" s="10" t="s">
        <v>100</v>
      </c>
      <c r="U1" s="10" t="s">
        <v>101</v>
      </c>
      <c r="V1" s="10" t="s">
        <v>102</v>
      </c>
      <c r="W1" s="10" t="s">
        <v>103</v>
      </c>
      <c r="X1" s="10" t="s">
        <v>104</v>
      </c>
      <c r="Y1" s="10" t="s">
        <v>105</v>
      </c>
      <c r="Z1" s="10" t="s">
        <v>106</v>
      </c>
      <c r="AA1" s="10" t="s">
        <v>107</v>
      </c>
      <c r="AB1" s="10" t="s">
        <v>108</v>
      </c>
      <c r="AC1" s="10" t="s">
        <v>109</v>
      </c>
      <c r="AD1" s="10" t="s">
        <v>110</v>
      </c>
      <c r="AE1" s="10" t="s">
        <v>111</v>
      </c>
      <c r="AF1" s="10" t="s">
        <v>112</v>
      </c>
      <c r="AG1" s="10" t="s">
        <v>113</v>
      </c>
      <c r="AH1" s="10" t="s">
        <v>114</v>
      </c>
      <c r="AI1" s="10" t="s">
        <v>115</v>
      </c>
      <c r="AJ1" s="10" t="s">
        <v>116</v>
      </c>
      <c r="AK1" s="10" t="s">
        <v>117</v>
      </c>
      <c r="AL1" s="10" t="s">
        <v>118</v>
      </c>
      <c r="AM1" s="10" t="s">
        <v>119</v>
      </c>
      <c r="AN1" s="10" t="s">
        <v>120</v>
      </c>
      <c r="AO1" s="10" t="s">
        <v>121</v>
      </c>
      <c r="AP1" s="10" t="s">
        <v>122</v>
      </c>
      <c r="AQ1" s="10" t="s">
        <v>123</v>
      </c>
      <c r="AR1" s="10" t="s">
        <v>124</v>
      </c>
      <c r="AS1" s="10" t="s">
        <v>125</v>
      </c>
      <c r="AT1" s="10" t="s">
        <v>126</v>
      </c>
      <c r="AU1" s="10" t="s">
        <v>127</v>
      </c>
      <c r="AV1" s="10" t="s">
        <v>128</v>
      </c>
      <c r="AW1" s="10" t="s">
        <v>129</v>
      </c>
      <c r="AX1" s="10" t="s">
        <v>130</v>
      </c>
      <c r="AY1" s="10" t="s">
        <v>131</v>
      </c>
      <c r="AZ1" s="10" t="s">
        <v>132</v>
      </c>
      <c r="BA1" s="10" t="s">
        <v>133</v>
      </c>
      <c r="BB1" s="10" t="s">
        <v>134</v>
      </c>
      <c r="BC1" s="10" t="s">
        <v>135</v>
      </c>
      <c r="BD1" s="10" t="s">
        <v>136</v>
      </c>
      <c r="BE1" s="10" t="s">
        <v>137</v>
      </c>
      <c r="BF1" s="10" t="s">
        <v>138</v>
      </c>
      <c r="BG1" s="10" t="s">
        <v>139</v>
      </c>
      <c r="BH1" s="10" t="s">
        <v>140</v>
      </c>
      <c r="BI1" s="10" t="s">
        <v>141</v>
      </c>
      <c r="BJ1" s="10" t="s">
        <v>142</v>
      </c>
      <c r="BK1" s="10" t="s">
        <v>143</v>
      </c>
      <c r="BL1" s="10" t="s">
        <v>144</v>
      </c>
      <c r="BM1" s="10" t="s">
        <v>145</v>
      </c>
      <c r="BN1" s="10" t="s">
        <v>146</v>
      </c>
    </row>
    <row r="2" spans="1:48">
      <c r="A2" s="9">
        <v>2022</v>
      </c>
      <c r="B2" s="10">
        <v>1197250.4</v>
      </c>
      <c r="C2" s="10">
        <v>1210207.2</v>
      </c>
      <c r="D2" s="10">
        <v>88345.1</v>
      </c>
      <c r="E2" s="10">
        <v>483164.5</v>
      </c>
      <c r="F2" s="10">
        <v>638697.6</v>
      </c>
      <c r="G2" s="10">
        <v>85698</v>
      </c>
      <c r="H2" s="10">
        <v>1132053.8</v>
      </c>
      <c r="I2" s="10">
        <v>203703</v>
      </c>
      <c r="J2" s="10">
        <v>260609</v>
      </c>
      <c r="K2" s="10">
        <v>2664000</v>
      </c>
      <c r="L2" s="10">
        <v>672000</v>
      </c>
      <c r="M2" s="10">
        <v>105000</v>
      </c>
      <c r="S2" s="10">
        <v>203703</v>
      </c>
      <c r="T2" s="10">
        <v>166614</v>
      </c>
      <c r="AV2" s="10">
        <v>260609</v>
      </c>
    </row>
    <row r="3" spans="1:66">
      <c r="A3" s="9">
        <v>2021</v>
      </c>
      <c r="B3" s="10">
        <v>1141230.8</v>
      </c>
      <c r="C3" s="10">
        <v>1149237</v>
      </c>
      <c r="D3" s="10">
        <v>83216.5</v>
      </c>
      <c r="E3" s="10">
        <v>451544.1</v>
      </c>
      <c r="F3" s="10">
        <v>614476.4</v>
      </c>
      <c r="G3" s="10">
        <v>81370</v>
      </c>
      <c r="H3" s="10">
        <v>1099197.9</v>
      </c>
      <c r="I3" s="10">
        <v>202554.64</v>
      </c>
      <c r="J3" s="10">
        <v>245673</v>
      </c>
      <c r="K3" s="10">
        <v>2382899.56</v>
      </c>
      <c r="L3" s="10">
        <v>647443.35</v>
      </c>
      <c r="M3" s="10">
        <v>90825.15</v>
      </c>
      <c r="N3" s="10">
        <v>556618.2</v>
      </c>
      <c r="O3" s="10">
        <v>1735456.21</v>
      </c>
      <c r="P3" s="10">
        <v>412951.55</v>
      </c>
      <c r="Q3" s="10">
        <v>1032441.18</v>
      </c>
      <c r="R3" s="10">
        <v>290063.47</v>
      </c>
      <c r="S3" s="10">
        <v>202554.64</v>
      </c>
      <c r="T3" s="10">
        <v>172735.67</v>
      </c>
      <c r="U3" s="10">
        <v>63519.59</v>
      </c>
      <c r="V3" s="10">
        <v>13880.7</v>
      </c>
      <c r="Z3" s="10">
        <v>42042.38</v>
      </c>
      <c r="AA3" s="10">
        <v>13992.68</v>
      </c>
      <c r="AB3" s="10">
        <v>2288.16</v>
      </c>
      <c r="AC3" s="10">
        <v>5216.95</v>
      </c>
      <c r="AD3" s="10">
        <v>3277.64</v>
      </c>
      <c r="AE3" s="10">
        <v>4076.1</v>
      </c>
      <c r="AF3" s="10">
        <v>2478.02</v>
      </c>
      <c r="AG3" s="10">
        <v>2126.28</v>
      </c>
      <c r="AH3" s="10">
        <v>6896.02</v>
      </c>
      <c r="AI3" s="10">
        <v>1020.62</v>
      </c>
      <c r="AJ3" s="10">
        <v>55.73</v>
      </c>
      <c r="AK3" s="10">
        <v>3519.88</v>
      </c>
      <c r="AL3" s="10">
        <v>2806.14</v>
      </c>
      <c r="AM3" s="10">
        <v>1065.36</v>
      </c>
      <c r="AN3" s="10">
        <v>7427.49</v>
      </c>
      <c r="AO3" s="10">
        <v>119.38</v>
      </c>
      <c r="AP3" s="10">
        <v>39.49</v>
      </c>
      <c r="AQ3" s="10">
        <v>29818.97</v>
      </c>
      <c r="AR3" s="10">
        <v>8118.08</v>
      </c>
      <c r="AS3" s="10">
        <v>4155.33</v>
      </c>
      <c r="AT3" s="10">
        <v>3711.95</v>
      </c>
      <c r="AU3" s="10">
        <v>2764.34</v>
      </c>
      <c r="AV3" s="10">
        <v>245673</v>
      </c>
      <c r="AW3" s="10">
        <v>19880.24</v>
      </c>
      <c r="AX3" s="10">
        <v>492.66</v>
      </c>
      <c r="AZ3" s="10">
        <v>13787.23</v>
      </c>
      <c r="BA3" s="10">
        <v>13781.15</v>
      </c>
      <c r="BC3" s="10">
        <v>37468.85</v>
      </c>
      <c r="BD3" s="10">
        <v>9669.77</v>
      </c>
      <c r="BE3" s="10">
        <v>3985.23</v>
      </c>
      <c r="BF3" s="10">
        <v>33788.26</v>
      </c>
      <c r="BG3" s="10">
        <v>19142.68</v>
      </c>
      <c r="BH3" s="10">
        <v>5525.14</v>
      </c>
      <c r="BI3" s="10">
        <v>19453.99</v>
      </c>
      <c r="BJ3" s="10">
        <v>22034.5</v>
      </c>
      <c r="BK3" s="10">
        <v>11420.68</v>
      </c>
      <c r="BN3" s="10">
        <v>1376.05</v>
      </c>
    </row>
    <row r="4" spans="1:66">
      <c r="A4" s="9">
        <v>2020</v>
      </c>
      <c r="B4" s="10">
        <v>1005451.3</v>
      </c>
      <c r="C4" s="10">
        <v>1013567</v>
      </c>
      <c r="D4" s="10">
        <v>78030.9</v>
      </c>
      <c r="E4" s="10">
        <v>383562.4</v>
      </c>
      <c r="F4" s="10">
        <v>551973.7</v>
      </c>
      <c r="G4" s="10">
        <v>71828</v>
      </c>
      <c r="H4" s="10">
        <v>910235.6</v>
      </c>
      <c r="I4" s="10">
        <v>182913.88</v>
      </c>
      <c r="J4" s="10">
        <v>245679.03</v>
      </c>
      <c r="K4" s="10">
        <v>2186795.89</v>
      </c>
      <c r="L4" s="10">
        <v>625580.99</v>
      </c>
      <c r="M4" s="10">
        <v>84314.53</v>
      </c>
      <c r="N4" s="10">
        <v>541266.46</v>
      </c>
      <c r="O4" s="10">
        <v>1561214.9</v>
      </c>
      <c r="P4" s="10">
        <v>383837.34</v>
      </c>
      <c r="Q4" s="10">
        <v>932966.35</v>
      </c>
      <c r="R4" s="10">
        <v>244411.22</v>
      </c>
      <c r="S4" s="10">
        <v>182913.88</v>
      </c>
      <c r="T4" s="10">
        <v>154312.29</v>
      </c>
      <c r="U4" s="10">
        <v>56791.24</v>
      </c>
      <c r="V4" s="10">
        <v>12028.1</v>
      </c>
      <c r="Z4" s="10">
        <v>36425.81</v>
      </c>
      <c r="AA4" s="10">
        <v>11568.26</v>
      </c>
      <c r="AB4" s="10">
        <v>1754.76</v>
      </c>
      <c r="AC4" s="10">
        <v>4607.58</v>
      </c>
      <c r="AD4" s="10">
        <v>2841.76</v>
      </c>
      <c r="AE4" s="10">
        <v>3087.45</v>
      </c>
      <c r="AF4" s="10">
        <v>1773.65</v>
      </c>
      <c r="AG4" s="10">
        <v>2058.22</v>
      </c>
      <c r="AH4" s="10">
        <v>6468.51</v>
      </c>
      <c r="AI4" s="10">
        <v>945.41</v>
      </c>
      <c r="AJ4" s="10">
        <v>53.72</v>
      </c>
      <c r="AK4" s="10">
        <v>3530.88</v>
      </c>
      <c r="AL4" s="10">
        <v>2564.25</v>
      </c>
      <c r="AM4" s="10">
        <v>1257.57</v>
      </c>
      <c r="AN4" s="10">
        <v>7061.02</v>
      </c>
      <c r="AO4" s="10">
        <v>108.67</v>
      </c>
      <c r="AP4" s="10">
        <v>45.5</v>
      </c>
      <c r="AQ4" s="10">
        <v>28601.59</v>
      </c>
      <c r="AR4" s="10">
        <v>7123.36</v>
      </c>
      <c r="AS4" s="10">
        <v>3838.65</v>
      </c>
      <c r="AT4" s="10">
        <v>3113.87</v>
      </c>
      <c r="AU4" s="10">
        <v>2652.43</v>
      </c>
      <c r="AV4" s="10">
        <v>245679.03</v>
      </c>
      <c r="AW4" s="10">
        <v>20061.1</v>
      </c>
      <c r="AX4" s="10">
        <v>515.44</v>
      </c>
      <c r="AZ4" s="10">
        <v>12918.77</v>
      </c>
      <c r="BA4" s="10">
        <v>13862.9</v>
      </c>
      <c r="BC4" s="10">
        <v>36359.94</v>
      </c>
      <c r="BD4" s="10">
        <v>9018.34</v>
      </c>
      <c r="BE4" s="10">
        <v>4245.58</v>
      </c>
      <c r="BF4" s="10">
        <v>32568.51</v>
      </c>
      <c r="BG4" s="10">
        <v>19216.19</v>
      </c>
      <c r="BH4" s="10">
        <v>6333.4</v>
      </c>
      <c r="BI4" s="10">
        <v>19945.91</v>
      </c>
      <c r="BJ4" s="10">
        <v>23948.46</v>
      </c>
      <c r="BK4" s="10">
        <v>12197.88</v>
      </c>
      <c r="BN4" s="10">
        <v>1737.18</v>
      </c>
    </row>
    <row r="5" spans="1:66">
      <c r="A5" s="9">
        <v>2019</v>
      </c>
      <c r="B5" s="10">
        <v>983751.2</v>
      </c>
      <c r="C5" s="10">
        <v>986515.2</v>
      </c>
      <c r="D5" s="10">
        <v>70473.6</v>
      </c>
      <c r="E5" s="10">
        <v>380670.6</v>
      </c>
      <c r="F5" s="10">
        <v>535371</v>
      </c>
      <c r="G5" s="10">
        <v>70078</v>
      </c>
      <c r="H5" s="10">
        <v>890304.8</v>
      </c>
      <c r="I5" s="10">
        <v>190390.08</v>
      </c>
      <c r="J5" s="10">
        <v>238858.37</v>
      </c>
      <c r="K5" s="10">
        <v>1986488.82</v>
      </c>
      <c r="L5" s="10">
        <v>576009.15</v>
      </c>
      <c r="M5" s="10">
        <v>77189.47</v>
      </c>
      <c r="N5" s="10">
        <v>498819.68</v>
      </c>
      <c r="O5" s="10">
        <v>1410479.67</v>
      </c>
      <c r="P5" s="10">
        <v>363486.04</v>
      </c>
      <c r="Q5" s="10">
        <v>819161.84</v>
      </c>
      <c r="R5" s="10">
        <v>227831.79</v>
      </c>
      <c r="S5" s="10">
        <v>190390.08</v>
      </c>
      <c r="T5" s="10">
        <v>158000.46</v>
      </c>
      <c r="U5" s="10">
        <v>62347.36</v>
      </c>
      <c r="V5" s="10">
        <v>12564.44</v>
      </c>
      <c r="Z5" s="10">
        <v>37303.77</v>
      </c>
      <c r="AA5" s="10">
        <v>10388.53</v>
      </c>
      <c r="AB5" s="10">
        <v>1821.64</v>
      </c>
      <c r="AC5" s="10">
        <v>4820.57</v>
      </c>
      <c r="AD5" s="10">
        <v>2988.43</v>
      </c>
      <c r="AE5" s="10">
        <v>2462.96</v>
      </c>
      <c r="AF5" s="10">
        <v>1229.38</v>
      </c>
      <c r="AG5" s="10">
        <v>2195.41</v>
      </c>
      <c r="AH5" s="10">
        <v>6465.14</v>
      </c>
      <c r="AI5" s="10">
        <v>880.95</v>
      </c>
      <c r="AJ5" s="10">
        <v>50.26</v>
      </c>
      <c r="AK5" s="10">
        <v>3498.26</v>
      </c>
      <c r="AL5" s="10">
        <v>2889.13</v>
      </c>
      <c r="AM5" s="10">
        <v>1389.84</v>
      </c>
      <c r="AN5" s="10">
        <v>6212.86</v>
      </c>
      <c r="AO5" s="10">
        <v>111.03</v>
      </c>
      <c r="AP5" s="10">
        <v>79.57</v>
      </c>
      <c r="AQ5" s="10">
        <v>32389.62</v>
      </c>
      <c r="AR5" s="10">
        <v>7134.16</v>
      </c>
      <c r="AS5" s="10">
        <v>3888.07</v>
      </c>
      <c r="AT5" s="10">
        <v>3062.09</v>
      </c>
      <c r="AU5" s="10">
        <v>2523.77</v>
      </c>
      <c r="AV5" s="10">
        <v>238858.37</v>
      </c>
      <c r="AW5" s="10">
        <v>20344.66</v>
      </c>
      <c r="AX5" s="10">
        <v>617.5</v>
      </c>
      <c r="AZ5" s="10">
        <v>12122.1</v>
      </c>
      <c r="BA5" s="10">
        <v>13901.93</v>
      </c>
      <c r="BC5" s="10">
        <v>34796.94</v>
      </c>
      <c r="BD5" s="10">
        <v>9470.79</v>
      </c>
      <c r="BE5" s="10">
        <v>4086.31</v>
      </c>
      <c r="BF5" s="10">
        <v>29379.08</v>
      </c>
      <c r="BG5" s="10">
        <v>16665.34</v>
      </c>
      <c r="BH5" s="10">
        <v>7390.2</v>
      </c>
      <c r="BI5" s="10">
        <v>24895.24</v>
      </c>
      <c r="BJ5" s="10">
        <v>22862.8</v>
      </c>
      <c r="BK5" s="10">
        <v>11817.55</v>
      </c>
      <c r="BN5" s="10">
        <v>1748.79</v>
      </c>
    </row>
    <row r="6" spans="1:66">
      <c r="A6" s="9">
        <v>2018</v>
      </c>
      <c r="B6" s="10">
        <v>915243.5</v>
      </c>
      <c r="C6" s="10">
        <v>919281.1</v>
      </c>
      <c r="D6" s="10">
        <v>64745.2</v>
      </c>
      <c r="E6" s="10">
        <v>364835.2</v>
      </c>
      <c r="F6" s="10">
        <v>489700.8</v>
      </c>
      <c r="G6" s="10">
        <v>65534</v>
      </c>
      <c r="H6" s="10">
        <v>840302.6</v>
      </c>
      <c r="I6" s="10">
        <v>183359.84</v>
      </c>
      <c r="J6" s="10">
        <v>220904.13</v>
      </c>
      <c r="K6" s="10">
        <v>1826744.2</v>
      </c>
      <c r="L6" s="10">
        <v>551685.9</v>
      </c>
      <c r="M6" s="10">
        <v>73208.4</v>
      </c>
      <c r="N6" s="10">
        <v>478477.5</v>
      </c>
      <c r="O6" s="10">
        <v>1275058.3</v>
      </c>
      <c r="P6" s="10">
        <v>340178.9</v>
      </c>
      <c r="Q6" s="10">
        <v>721688.6</v>
      </c>
      <c r="R6" s="10">
        <v>213190.8</v>
      </c>
      <c r="S6" s="10">
        <v>183359.84</v>
      </c>
      <c r="T6" s="10">
        <v>156402.86</v>
      </c>
      <c r="U6" s="10">
        <v>61530.77</v>
      </c>
      <c r="V6" s="10">
        <v>10631.75</v>
      </c>
      <c r="Z6" s="10">
        <v>35323.71</v>
      </c>
      <c r="AA6" s="10">
        <v>13871.97</v>
      </c>
      <c r="AB6" s="10">
        <v>1629.9</v>
      </c>
      <c r="AC6" s="10">
        <v>4839.98</v>
      </c>
      <c r="AD6" s="10">
        <v>2888.56</v>
      </c>
      <c r="AE6" s="10">
        <v>2199.36</v>
      </c>
      <c r="AF6" s="10">
        <v>976.88</v>
      </c>
      <c r="AG6" s="10">
        <v>2387.6</v>
      </c>
      <c r="AH6" s="10">
        <v>5641.38</v>
      </c>
      <c r="AI6" s="10">
        <v>831.19</v>
      </c>
      <c r="AJ6" s="10">
        <v>49.78</v>
      </c>
      <c r="AK6" s="10">
        <v>3452.53</v>
      </c>
      <c r="AL6" s="10">
        <v>2847.78</v>
      </c>
      <c r="AM6" s="10">
        <v>1318.85</v>
      </c>
      <c r="AN6" s="10">
        <v>5729.94</v>
      </c>
      <c r="AO6" s="10">
        <v>111.35</v>
      </c>
      <c r="AP6" s="10">
        <v>0.04</v>
      </c>
      <c r="AQ6" s="10">
        <v>26956.98</v>
      </c>
      <c r="AR6" s="10">
        <v>7523.38</v>
      </c>
      <c r="AS6" s="10">
        <v>3925.45</v>
      </c>
      <c r="AT6" s="10">
        <v>2659.18</v>
      </c>
      <c r="AU6" s="10">
        <v>2198.79</v>
      </c>
      <c r="AV6" s="10">
        <v>220904.13</v>
      </c>
      <c r="AW6" s="10">
        <v>18374.69</v>
      </c>
      <c r="AX6" s="10">
        <v>586.36</v>
      </c>
      <c r="AZ6" s="10">
        <v>11280.46</v>
      </c>
      <c r="BA6" s="10">
        <v>13781.48</v>
      </c>
      <c r="BC6" s="10">
        <v>32169.47</v>
      </c>
      <c r="BD6" s="10">
        <v>8326.65</v>
      </c>
      <c r="BE6" s="10">
        <v>3537.86</v>
      </c>
      <c r="BF6" s="10">
        <v>27012.09</v>
      </c>
      <c r="BG6" s="10">
        <v>15623.55</v>
      </c>
      <c r="BH6" s="10">
        <v>6297.61</v>
      </c>
      <c r="BI6" s="10">
        <v>22124.13</v>
      </c>
      <c r="BJ6" s="10">
        <v>21085.59</v>
      </c>
      <c r="BK6" s="10">
        <v>11282.76</v>
      </c>
      <c r="BN6" s="10">
        <v>2312.64</v>
      </c>
    </row>
    <row r="7" spans="1:66">
      <c r="A7" s="9">
        <v>2017</v>
      </c>
      <c r="B7" s="10">
        <v>830945.7</v>
      </c>
      <c r="C7" s="10">
        <v>832035.9</v>
      </c>
      <c r="D7" s="10">
        <v>62099.5</v>
      </c>
      <c r="E7" s="10">
        <v>331580.5</v>
      </c>
      <c r="F7" s="10">
        <v>438355.9</v>
      </c>
      <c r="G7" s="10">
        <v>59592</v>
      </c>
      <c r="H7" s="10">
        <v>787170.4</v>
      </c>
      <c r="I7" s="10">
        <v>172592.77</v>
      </c>
      <c r="J7" s="10">
        <v>203085.49</v>
      </c>
      <c r="K7" s="10">
        <v>1690235.31</v>
      </c>
      <c r="L7" s="10">
        <v>543790.15</v>
      </c>
      <c r="M7" s="10">
        <v>70645.6</v>
      </c>
      <c r="N7" s="10">
        <v>473144.55</v>
      </c>
      <c r="O7" s="10">
        <v>1146445.17</v>
      </c>
      <c r="P7" s="10">
        <v>320196.23</v>
      </c>
      <c r="Q7" s="10">
        <v>649341.5</v>
      </c>
      <c r="R7" s="10">
        <v>176907.44</v>
      </c>
      <c r="S7" s="10">
        <v>172592.77</v>
      </c>
      <c r="T7" s="10">
        <v>144369.87</v>
      </c>
      <c r="U7" s="10">
        <v>56378.18</v>
      </c>
      <c r="V7" s="10">
        <v>10225.09</v>
      </c>
      <c r="Z7" s="10">
        <v>32117.29</v>
      </c>
      <c r="AA7" s="10">
        <v>11966.37</v>
      </c>
      <c r="AB7" s="10">
        <v>1353.32</v>
      </c>
      <c r="AC7" s="10">
        <v>4362.15</v>
      </c>
      <c r="AD7" s="10">
        <v>2604.33</v>
      </c>
      <c r="AE7" s="10">
        <v>2206.39</v>
      </c>
      <c r="AF7" s="10">
        <v>1068.5</v>
      </c>
      <c r="AG7" s="10">
        <v>2360.55</v>
      </c>
      <c r="AH7" s="10">
        <v>4911.28</v>
      </c>
      <c r="AI7" s="10">
        <v>773.59</v>
      </c>
      <c r="AJ7" s="10">
        <v>50.4</v>
      </c>
      <c r="AK7" s="10">
        <v>3280.67</v>
      </c>
      <c r="AL7" s="10">
        <v>2997.85</v>
      </c>
      <c r="AM7" s="10">
        <v>1651.89</v>
      </c>
      <c r="AN7" s="10">
        <v>4910.42</v>
      </c>
      <c r="AO7" s="10">
        <v>115.72</v>
      </c>
      <c r="AP7" s="10">
        <v>4.08</v>
      </c>
      <c r="AQ7" s="10">
        <v>28222.9</v>
      </c>
      <c r="AR7" s="10">
        <v>7028.71</v>
      </c>
      <c r="AS7" s="10">
        <v>4745.27</v>
      </c>
      <c r="AT7" s="10">
        <v>2394.14</v>
      </c>
      <c r="AU7" s="10">
        <v>2409.02</v>
      </c>
      <c r="AV7" s="10">
        <v>203085.49</v>
      </c>
      <c r="AW7" s="10">
        <v>16510.36</v>
      </c>
      <c r="AX7" s="10">
        <v>521.75</v>
      </c>
      <c r="AZ7" s="10">
        <v>10432.37</v>
      </c>
      <c r="BA7" s="10">
        <v>12461.27</v>
      </c>
      <c r="BC7" s="10">
        <v>30153.18</v>
      </c>
      <c r="BD7" s="10">
        <v>7266.98</v>
      </c>
      <c r="BE7" s="10">
        <v>3391.93</v>
      </c>
      <c r="BF7" s="10">
        <v>24611.68</v>
      </c>
      <c r="BG7" s="10">
        <v>14450.63</v>
      </c>
      <c r="BH7" s="10">
        <v>5617.33</v>
      </c>
      <c r="BI7" s="10">
        <v>20585</v>
      </c>
      <c r="BJ7" s="10">
        <v>19088.99</v>
      </c>
      <c r="BK7" s="10">
        <v>10673.98</v>
      </c>
      <c r="BN7" s="10">
        <v>1729.31</v>
      </c>
    </row>
    <row r="8" spans="1:66">
      <c r="A8" s="9">
        <v>2016</v>
      </c>
      <c r="B8" s="10">
        <v>742694.1</v>
      </c>
      <c r="C8" s="10">
        <v>746395.1</v>
      </c>
      <c r="D8" s="10">
        <v>60139.2</v>
      </c>
      <c r="E8" s="10">
        <v>295427.8</v>
      </c>
      <c r="F8" s="10">
        <v>390828.1</v>
      </c>
      <c r="G8" s="10">
        <v>53783</v>
      </c>
      <c r="H8" s="10">
        <v>736036.5</v>
      </c>
      <c r="I8" s="10">
        <v>159604.97</v>
      </c>
      <c r="J8" s="10">
        <v>187755.21</v>
      </c>
      <c r="K8" s="10">
        <v>1550066.67</v>
      </c>
      <c r="L8" s="10">
        <v>486557.24</v>
      </c>
      <c r="M8" s="10">
        <v>68303.87</v>
      </c>
      <c r="N8" s="10">
        <v>418253.37</v>
      </c>
      <c r="O8" s="10">
        <v>1063509.43</v>
      </c>
      <c r="P8" s="10">
        <v>307989.61</v>
      </c>
      <c r="Q8" s="10">
        <v>603504.2</v>
      </c>
      <c r="R8" s="10">
        <v>152015.62</v>
      </c>
      <c r="S8" s="10">
        <v>159604.97</v>
      </c>
      <c r="T8" s="10">
        <v>130360.73</v>
      </c>
      <c r="U8" s="10">
        <v>40712.08</v>
      </c>
      <c r="V8" s="10">
        <v>10217.23</v>
      </c>
      <c r="W8" s="10">
        <v>12784.59</v>
      </c>
      <c r="X8" s="10">
        <v>-12154.48</v>
      </c>
      <c r="Y8" s="10">
        <v>11501.88</v>
      </c>
      <c r="Z8" s="10">
        <v>28851.36</v>
      </c>
      <c r="AA8" s="10">
        <v>10088.98</v>
      </c>
      <c r="AB8" s="10">
        <v>950.83</v>
      </c>
      <c r="AC8" s="10">
        <v>4033.6</v>
      </c>
      <c r="AD8" s="10">
        <v>2220.91</v>
      </c>
      <c r="AE8" s="10">
        <v>2209.37</v>
      </c>
      <c r="AF8" s="10">
        <v>1250.55</v>
      </c>
      <c r="AG8" s="10">
        <v>2255.74</v>
      </c>
      <c r="AH8" s="10">
        <v>4212.19</v>
      </c>
      <c r="AI8" s="10">
        <v>682.68</v>
      </c>
      <c r="AJ8" s="10">
        <v>48.02</v>
      </c>
      <c r="AK8" s="10">
        <v>2674.16</v>
      </c>
      <c r="AL8" s="10">
        <v>2603.75</v>
      </c>
      <c r="AM8" s="10">
        <v>2028.89</v>
      </c>
      <c r="AN8" s="10">
        <v>4300</v>
      </c>
      <c r="AO8" s="10">
        <v>130.54</v>
      </c>
      <c r="AP8" s="10">
        <v>8.41</v>
      </c>
      <c r="AQ8" s="10">
        <v>29244.24</v>
      </c>
      <c r="AR8" s="10">
        <v>6909.26</v>
      </c>
      <c r="AS8" s="10">
        <v>4896.01</v>
      </c>
      <c r="AT8" s="10">
        <v>1918.34</v>
      </c>
      <c r="AU8" s="10">
        <v>1823.34</v>
      </c>
      <c r="AV8" s="10">
        <v>187755.21</v>
      </c>
      <c r="AW8" s="10">
        <v>14790.5</v>
      </c>
      <c r="AX8" s="10">
        <v>482</v>
      </c>
      <c r="AZ8" s="10">
        <v>9765.8</v>
      </c>
      <c r="BA8" s="10">
        <v>11031.98</v>
      </c>
      <c r="BC8" s="10">
        <v>28072.8</v>
      </c>
      <c r="BD8" s="10">
        <v>6564</v>
      </c>
      <c r="BE8" s="10">
        <v>3163.08</v>
      </c>
      <c r="BF8" s="10">
        <v>21591.5</v>
      </c>
      <c r="BG8" s="10">
        <v>13158.8</v>
      </c>
      <c r="BH8" s="10">
        <v>4734.8</v>
      </c>
      <c r="BI8" s="10">
        <v>18394.6</v>
      </c>
      <c r="BJ8" s="10">
        <v>18587.4</v>
      </c>
      <c r="BK8" s="10">
        <v>10498.7</v>
      </c>
      <c r="BN8" s="10">
        <v>1899.33</v>
      </c>
    </row>
    <row r="9" spans="1:66">
      <c r="A9" s="9">
        <v>2015</v>
      </c>
      <c r="B9" s="10">
        <v>685571.2</v>
      </c>
      <c r="C9" s="10">
        <v>688858.2</v>
      </c>
      <c r="D9" s="10">
        <v>57774.6</v>
      </c>
      <c r="E9" s="10">
        <v>281338.9</v>
      </c>
      <c r="F9" s="10">
        <v>349744.7</v>
      </c>
      <c r="G9" s="10">
        <v>49922</v>
      </c>
      <c r="H9" s="10">
        <v>603470.9</v>
      </c>
      <c r="I9" s="10">
        <v>152269.23</v>
      </c>
      <c r="J9" s="10">
        <v>175877.77</v>
      </c>
      <c r="K9" s="10">
        <v>1392278.11</v>
      </c>
      <c r="L9" s="10">
        <v>400953.44</v>
      </c>
      <c r="M9" s="10">
        <v>63216.58</v>
      </c>
      <c r="N9" s="10">
        <v>337736.86</v>
      </c>
      <c r="O9" s="10">
        <v>991324.67</v>
      </c>
      <c r="P9" s="10">
        <v>288240.66</v>
      </c>
      <c r="Q9" s="10">
        <v>552073.48</v>
      </c>
      <c r="R9" s="10">
        <v>151010.53</v>
      </c>
      <c r="S9" s="10">
        <v>152269.23</v>
      </c>
      <c r="T9" s="10">
        <v>124922.2</v>
      </c>
      <c r="U9" s="10">
        <v>31109.47</v>
      </c>
      <c r="V9" s="10">
        <v>10542.16</v>
      </c>
      <c r="W9" s="10">
        <v>12533.35</v>
      </c>
      <c r="X9" s="10">
        <v>-12867.19</v>
      </c>
      <c r="Y9" s="10">
        <v>19312.84</v>
      </c>
      <c r="Z9" s="10">
        <v>27133.87</v>
      </c>
      <c r="AA9" s="10">
        <v>8617.27</v>
      </c>
      <c r="AB9" s="10">
        <v>1034.94</v>
      </c>
      <c r="AC9" s="10">
        <v>3886.32</v>
      </c>
      <c r="AD9" s="10">
        <v>2050.9</v>
      </c>
      <c r="AE9" s="10">
        <v>3441.44</v>
      </c>
      <c r="AF9" s="10">
        <v>2552.78</v>
      </c>
      <c r="AG9" s="10">
        <v>2142.04</v>
      </c>
      <c r="AH9" s="10">
        <v>3832.18</v>
      </c>
      <c r="AI9" s="10">
        <v>613.29</v>
      </c>
      <c r="AJ9" s="10">
        <v>46.97</v>
      </c>
      <c r="AK9" s="10">
        <v>2792.56</v>
      </c>
      <c r="AL9" s="10">
        <v>2560.84</v>
      </c>
      <c r="AM9" s="10">
        <v>2097.21</v>
      </c>
      <c r="AN9" s="10">
        <v>3898.55</v>
      </c>
      <c r="AO9" s="10">
        <v>142.78</v>
      </c>
      <c r="AP9" s="10">
        <v>0.41</v>
      </c>
      <c r="AQ9" s="10">
        <v>27347.03</v>
      </c>
      <c r="AR9" s="10">
        <v>6985.08</v>
      </c>
      <c r="AS9" s="10">
        <v>4873.02</v>
      </c>
      <c r="AT9" s="10">
        <v>1876.86</v>
      </c>
      <c r="AU9" s="10">
        <v>2067.97</v>
      </c>
      <c r="AV9" s="10">
        <v>175877.77</v>
      </c>
      <c r="AW9" s="10">
        <v>13547.79</v>
      </c>
      <c r="AX9" s="10">
        <v>480.32</v>
      </c>
      <c r="AZ9" s="10">
        <v>9087.84</v>
      </c>
      <c r="BA9" s="10">
        <v>9379.96</v>
      </c>
      <c r="BC9" s="10">
        <v>26271.88</v>
      </c>
      <c r="BD9" s="10">
        <v>5862.57</v>
      </c>
      <c r="BE9" s="10">
        <v>3076.64</v>
      </c>
      <c r="BF9" s="10">
        <v>19018.69</v>
      </c>
      <c r="BG9" s="10">
        <v>11953.18</v>
      </c>
      <c r="BH9" s="10">
        <v>4802.89</v>
      </c>
      <c r="BI9" s="10">
        <v>15886.36</v>
      </c>
      <c r="BJ9" s="10">
        <v>17380.49</v>
      </c>
      <c r="BK9" s="10">
        <v>12356.27</v>
      </c>
      <c r="BN9" s="10">
        <v>3670.55</v>
      </c>
    </row>
    <row r="10" spans="1:66">
      <c r="A10" s="9">
        <v>2014</v>
      </c>
      <c r="B10" s="10">
        <v>644380.2</v>
      </c>
      <c r="C10" s="10">
        <v>643563.1</v>
      </c>
      <c r="D10" s="10">
        <v>55626.3</v>
      </c>
      <c r="E10" s="10">
        <v>277282.8</v>
      </c>
      <c r="F10" s="10">
        <v>310654</v>
      </c>
      <c r="G10" s="10">
        <v>46912</v>
      </c>
      <c r="H10" s="10">
        <v>563773.8</v>
      </c>
      <c r="I10" s="10">
        <v>140370.03</v>
      </c>
      <c r="J10" s="10">
        <v>151785.56</v>
      </c>
      <c r="K10" s="10">
        <v>1228374.81</v>
      </c>
      <c r="L10" s="10">
        <v>348056.41</v>
      </c>
      <c r="M10" s="10">
        <v>60259.53</v>
      </c>
      <c r="N10" s="10">
        <v>287796.88</v>
      </c>
      <c r="O10" s="10">
        <v>880318.4</v>
      </c>
      <c r="P10" s="10">
        <v>264055.71</v>
      </c>
      <c r="Q10" s="10">
        <v>508878.12</v>
      </c>
      <c r="R10" s="10">
        <v>107384.57</v>
      </c>
      <c r="S10" s="10">
        <v>140370.03</v>
      </c>
      <c r="T10" s="10">
        <v>119175.31</v>
      </c>
      <c r="U10" s="10">
        <v>30855.36</v>
      </c>
      <c r="V10" s="10">
        <v>8907.12</v>
      </c>
      <c r="W10" s="10">
        <v>14425.3</v>
      </c>
      <c r="X10" s="10">
        <v>-11356.46</v>
      </c>
      <c r="Y10" s="10">
        <v>17781.73</v>
      </c>
      <c r="Z10" s="10">
        <v>24642.19</v>
      </c>
      <c r="AA10" s="10">
        <v>7376.61</v>
      </c>
      <c r="AB10" s="10">
        <v>1083.82</v>
      </c>
      <c r="AC10" s="10">
        <v>3644.64</v>
      </c>
      <c r="AD10" s="10">
        <v>1851.64</v>
      </c>
      <c r="AE10" s="10">
        <v>1540</v>
      </c>
      <c r="AF10" s="10">
        <v>666.92</v>
      </c>
      <c r="AG10" s="10">
        <v>1992.62</v>
      </c>
      <c r="AH10" s="10">
        <v>3914.68</v>
      </c>
      <c r="AI10" s="10">
        <v>541.06</v>
      </c>
      <c r="AJ10" s="10">
        <v>45.23</v>
      </c>
      <c r="AK10" s="10">
        <v>2885.11</v>
      </c>
      <c r="AL10" s="10">
        <v>2843.41</v>
      </c>
      <c r="AM10" s="10">
        <v>2059.05</v>
      </c>
      <c r="AN10" s="10">
        <v>4000.7</v>
      </c>
      <c r="AO10" s="10">
        <v>141.05</v>
      </c>
      <c r="AP10" s="10">
        <v>0.45</v>
      </c>
      <c r="AQ10" s="10">
        <v>21194.72</v>
      </c>
      <c r="AR10" s="10">
        <v>3711.35</v>
      </c>
      <c r="AS10" s="10">
        <v>5206</v>
      </c>
      <c r="AT10" s="10">
        <v>1721.82</v>
      </c>
      <c r="AU10" s="10">
        <v>3012.45</v>
      </c>
      <c r="AV10" s="10">
        <v>151785.56</v>
      </c>
      <c r="AW10" s="10">
        <v>13267.5</v>
      </c>
      <c r="AX10" s="10">
        <v>361.54</v>
      </c>
      <c r="AZ10" s="10">
        <v>8289.5</v>
      </c>
      <c r="BA10" s="10">
        <v>8357.23</v>
      </c>
      <c r="BC10" s="10">
        <v>23041.7</v>
      </c>
      <c r="BD10" s="10">
        <v>5314.5</v>
      </c>
      <c r="BE10" s="10">
        <v>2691.48</v>
      </c>
      <c r="BF10" s="10">
        <v>15968.9</v>
      </c>
      <c r="BG10" s="10">
        <v>10176.8</v>
      </c>
      <c r="BH10" s="10">
        <v>3815.6</v>
      </c>
      <c r="BI10" s="10">
        <v>12959.5</v>
      </c>
      <c r="BJ10" s="10">
        <v>14173.8</v>
      </c>
      <c r="BK10" s="10">
        <v>10400.4</v>
      </c>
      <c r="BN10" s="10">
        <v>3254.53</v>
      </c>
    </row>
    <row r="11" spans="1:66">
      <c r="A11" s="9">
        <v>2013</v>
      </c>
      <c r="B11" s="10">
        <v>588141.2</v>
      </c>
      <c r="C11" s="10">
        <v>592963.2</v>
      </c>
      <c r="D11" s="10">
        <v>53028.1</v>
      </c>
      <c r="E11" s="10">
        <v>261951.6</v>
      </c>
      <c r="F11" s="10">
        <v>277983.5</v>
      </c>
      <c r="G11" s="10">
        <v>43497</v>
      </c>
      <c r="H11" s="10">
        <v>524803.1</v>
      </c>
      <c r="I11" s="10">
        <v>129209.64</v>
      </c>
      <c r="J11" s="10">
        <v>140212.1</v>
      </c>
      <c r="K11" s="10">
        <v>1106524.98</v>
      </c>
      <c r="L11" s="10">
        <v>337291.05</v>
      </c>
      <c r="M11" s="10">
        <v>58574.44</v>
      </c>
      <c r="N11" s="10">
        <v>278716.61</v>
      </c>
      <c r="O11" s="10">
        <v>769233.93</v>
      </c>
      <c r="P11" s="10">
        <v>232696.58</v>
      </c>
      <c r="Q11" s="10">
        <v>467031.12</v>
      </c>
      <c r="R11" s="10">
        <v>69506.23</v>
      </c>
      <c r="S11" s="10">
        <v>129209.64</v>
      </c>
      <c r="T11" s="10">
        <v>110530.7</v>
      </c>
      <c r="U11" s="10">
        <v>28810.13</v>
      </c>
      <c r="V11" s="10">
        <v>8231.32</v>
      </c>
      <c r="W11" s="10">
        <v>14004.56</v>
      </c>
      <c r="X11" s="10">
        <v>-10518.85</v>
      </c>
      <c r="Y11" s="10">
        <v>17233.02</v>
      </c>
      <c r="Z11" s="10">
        <v>22427.2</v>
      </c>
      <c r="AA11" s="10">
        <v>6531.53</v>
      </c>
      <c r="AB11" s="10">
        <v>1005.65</v>
      </c>
      <c r="AC11" s="10">
        <v>3419.9</v>
      </c>
      <c r="AD11" s="10">
        <v>1581.5</v>
      </c>
      <c r="AE11" s="10">
        <v>1244.36</v>
      </c>
      <c r="AF11" s="10">
        <v>469.65</v>
      </c>
      <c r="AG11" s="10">
        <v>1718.77</v>
      </c>
      <c r="AH11" s="10">
        <v>3293.91</v>
      </c>
      <c r="AI11" s="10">
        <v>473.96</v>
      </c>
      <c r="AJ11" s="10">
        <v>43.55</v>
      </c>
      <c r="AK11" s="10">
        <v>2596.34</v>
      </c>
      <c r="AL11" s="10">
        <v>2630.61</v>
      </c>
      <c r="AM11" s="10">
        <v>1808.23</v>
      </c>
      <c r="AN11" s="10">
        <v>3844.02</v>
      </c>
      <c r="AO11" s="10">
        <v>150.26</v>
      </c>
      <c r="AP11" s="10">
        <v>0.73</v>
      </c>
      <c r="AQ11" s="10">
        <v>18678.94</v>
      </c>
      <c r="AR11" s="10">
        <v>3528.61</v>
      </c>
      <c r="AS11" s="10">
        <v>4775.83</v>
      </c>
      <c r="AT11" s="10">
        <v>1658.77</v>
      </c>
      <c r="AU11" s="10">
        <v>8715.73</v>
      </c>
      <c r="AV11" s="10">
        <v>140212.1</v>
      </c>
      <c r="AW11" s="10">
        <v>13755.13</v>
      </c>
      <c r="AX11" s="10">
        <v>355.76</v>
      </c>
      <c r="AZ11" s="10">
        <v>7410.62</v>
      </c>
      <c r="BA11" s="10">
        <v>7786.78</v>
      </c>
      <c r="BC11" s="10">
        <v>22001.76</v>
      </c>
      <c r="BD11" s="10">
        <v>5084.3</v>
      </c>
      <c r="BE11" s="10">
        <v>2544.39</v>
      </c>
      <c r="BF11" s="10">
        <v>14490.54</v>
      </c>
      <c r="BG11" s="10">
        <v>8279.9</v>
      </c>
      <c r="BH11" s="10">
        <v>3435.15</v>
      </c>
      <c r="BI11" s="10">
        <v>11165.57</v>
      </c>
      <c r="BJ11" s="10">
        <v>13349.55</v>
      </c>
      <c r="BK11" s="10">
        <v>9348.82</v>
      </c>
      <c r="BM11" s="10">
        <v>42.79</v>
      </c>
      <c r="BN11" s="10">
        <v>3271.79</v>
      </c>
    </row>
    <row r="12" spans="1:66">
      <c r="A12" s="9">
        <v>2012</v>
      </c>
      <c r="B12" s="10">
        <v>537329</v>
      </c>
      <c r="C12" s="10">
        <v>538580</v>
      </c>
      <c r="D12" s="10">
        <v>49084.6</v>
      </c>
      <c r="E12" s="10">
        <v>244639.1</v>
      </c>
      <c r="F12" s="10">
        <v>244856.2</v>
      </c>
      <c r="G12" s="10">
        <v>39771</v>
      </c>
      <c r="H12" s="10">
        <v>486983.3</v>
      </c>
      <c r="I12" s="10">
        <v>117253.52</v>
      </c>
      <c r="J12" s="10">
        <v>125952.97</v>
      </c>
      <c r="K12" s="10">
        <v>974148.8</v>
      </c>
      <c r="L12" s="10">
        <v>308664.2</v>
      </c>
      <c r="M12" s="10">
        <v>54659.81</v>
      </c>
      <c r="N12" s="10">
        <v>254004.5</v>
      </c>
      <c r="O12" s="10">
        <v>665484.6</v>
      </c>
      <c r="P12" s="10">
        <v>195940.1</v>
      </c>
      <c r="Q12" s="10">
        <v>411362.6</v>
      </c>
      <c r="R12" s="10">
        <v>58181.9</v>
      </c>
      <c r="S12" s="10">
        <v>117253.52</v>
      </c>
      <c r="T12" s="10">
        <v>100614.28</v>
      </c>
      <c r="U12" s="10">
        <v>26415.51</v>
      </c>
      <c r="V12" s="10">
        <v>7875.58</v>
      </c>
      <c r="W12" s="10">
        <v>14802.16</v>
      </c>
      <c r="X12" s="10">
        <v>-10428.89</v>
      </c>
      <c r="Y12" s="10">
        <v>15747.64</v>
      </c>
      <c r="Z12" s="10">
        <v>19654.53</v>
      </c>
      <c r="AA12" s="10">
        <v>5820.28</v>
      </c>
      <c r="AB12" s="10">
        <v>904.37</v>
      </c>
      <c r="AC12" s="10">
        <v>3125.63</v>
      </c>
      <c r="AD12" s="10">
        <v>1372.49</v>
      </c>
      <c r="AE12" s="10">
        <v>985.64</v>
      </c>
      <c r="AF12" s="10">
        <v>303.51</v>
      </c>
      <c r="AG12" s="10">
        <v>1541.72</v>
      </c>
      <c r="AH12" s="10">
        <v>2719.06</v>
      </c>
      <c r="AI12" s="10">
        <v>393.02</v>
      </c>
      <c r="AJ12" s="10">
        <v>40.98</v>
      </c>
      <c r="AK12" s="10">
        <v>2228.91</v>
      </c>
      <c r="AL12" s="10">
        <v>2783.93</v>
      </c>
      <c r="AM12" s="10">
        <v>1620.71</v>
      </c>
      <c r="AN12" s="10">
        <v>2874.01</v>
      </c>
      <c r="AO12" s="10">
        <v>131.78</v>
      </c>
      <c r="AP12" s="10">
        <v>5.22</v>
      </c>
      <c r="AQ12" s="10">
        <v>16639.24</v>
      </c>
      <c r="AR12" s="10">
        <v>3232.63</v>
      </c>
      <c r="AS12" s="10">
        <v>4579.54</v>
      </c>
      <c r="AT12" s="10">
        <v>1559.81</v>
      </c>
      <c r="AU12" s="10">
        <v>7267.26</v>
      </c>
      <c r="AV12" s="10">
        <v>125952.97</v>
      </c>
      <c r="AW12" s="10">
        <v>12700.46</v>
      </c>
      <c r="AX12" s="10">
        <v>333.83</v>
      </c>
      <c r="AZ12" s="10">
        <v>6691.92</v>
      </c>
      <c r="BA12" s="10">
        <v>7111.6</v>
      </c>
      <c r="BC12" s="10">
        <v>21242.1</v>
      </c>
      <c r="BD12" s="10">
        <v>4452.63</v>
      </c>
      <c r="BE12" s="10">
        <v>2268.35</v>
      </c>
      <c r="BF12" s="10">
        <v>12585.52</v>
      </c>
      <c r="BG12" s="10">
        <v>7245.11</v>
      </c>
      <c r="BH12" s="10">
        <v>2963.46</v>
      </c>
      <c r="BI12" s="10">
        <v>9079.12</v>
      </c>
      <c r="BJ12" s="10">
        <v>11973.88</v>
      </c>
      <c r="BK12" s="10">
        <v>8196.16</v>
      </c>
      <c r="BM12" s="10">
        <v>103.81</v>
      </c>
      <c r="BN12" s="10">
        <v>2482.38</v>
      </c>
    </row>
    <row r="13" spans="1:66">
      <c r="A13" s="9">
        <v>2011</v>
      </c>
      <c r="B13" s="10">
        <v>483392.8</v>
      </c>
      <c r="C13" s="10">
        <v>487940.2</v>
      </c>
      <c r="D13" s="10">
        <v>44781.5</v>
      </c>
      <c r="E13" s="10">
        <v>227035.1</v>
      </c>
      <c r="F13" s="10">
        <v>216123.6</v>
      </c>
      <c r="G13" s="10">
        <v>36277</v>
      </c>
      <c r="H13" s="10">
        <v>451480.1</v>
      </c>
      <c r="I13" s="10">
        <v>103874.43</v>
      </c>
      <c r="J13" s="10">
        <v>109247.79</v>
      </c>
      <c r="K13" s="10">
        <v>851590.9</v>
      </c>
      <c r="L13" s="10">
        <v>289847.7</v>
      </c>
      <c r="M13" s="10">
        <v>50748.46</v>
      </c>
      <c r="N13" s="10">
        <v>239099.2</v>
      </c>
      <c r="O13" s="10">
        <v>561743.22</v>
      </c>
      <c r="P13" s="10">
        <v>166616.04</v>
      </c>
      <c r="Q13" s="10">
        <v>352797.5</v>
      </c>
      <c r="R13" s="10">
        <v>42329.7</v>
      </c>
      <c r="S13" s="10">
        <v>103874.43</v>
      </c>
      <c r="T13" s="10">
        <v>89738.39</v>
      </c>
      <c r="U13" s="10">
        <v>24266.63</v>
      </c>
      <c r="V13" s="10">
        <v>6936.21</v>
      </c>
      <c r="W13" s="10">
        <v>13560.42</v>
      </c>
      <c r="X13" s="10">
        <v>-9204.75</v>
      </c>
      <c r="Y13" s="10">
        <v>13679</v>
      </c>
      <c r="Z13" s="10">
        <v>16769.64</v>
      </c>
      <c r="AA13" s="10">
        <v>6054.11</v>
      </c>
      <c r="AB13" s="10">
        <v>595.87</v>
      </c>
      <c r="AC13" s="10">
        <v>2779.29</v>
      </c>
      <c r="AD13" s="10">
        <v>1102.39</v>
      </c>
      <c r="AE13" s="10">
        <v>1042.22</v>
      </c>
      <c r="AF13" s="10">
        <v>438.45</v>
      </c>
      <c r="AG13" s="10">
        <v>1222.26</v>
      </c>
      <c r="AH13" s="10">
        <v>2062.61</v>
      </c>
      <c r="AI13" s="10">
        <v>302</v>
      </c>
      <c r="AJ13" s="10">
        <v>29.76</v>
      </c>
      <c r="AK13" s="10">
        <v>2044.89</v>
      </c>
      <c r="AL13" s="10">
        <v>2559.12</v>
      </c>
      <c r="AM13" s="10">
        <v>1075.46</v>
      </c>
      <c r="AN13" s="10">
        <v>2765.73</v>
      </c>
      <c r="AO13" s="10">
        <v>91.38</v>
      </c>
      <c r="AP13" s="10">
        <v>4.15</v>
      </c>
      <c r="AQ13" s="10">
        <v>14136.04</v>
      </c>
      <c r="AR13" s="10">
        <v>3056.41</v>
      </c>
      <c r="AS13" s="10">
        <v>4039.38</v>
      </c>
      <c r="AT13" s="10">
        <v>1301.39</v>
      </c>
      <c r="AU13" s="10">
        <v>5738.86</v>
      </c>
      <c r="AV13" s="10">
        <v>109247.79</v>
      </c>
      <c r="AW13" s="10">
        <v>10987.78</v>
      </c>
      <c r="AX13" s="10">
        <v>309.58</v>
      </c>
      <c r="AY13" s="10">
        <v>159.09</v>
      </c>
      <c r="AZ13" s="10">
        <v>6027.91</v>
      </c>
      <c r="BA13" s="10">
        <v>6304.27</v>
      </c>
      <c r="BB13" s="10">
        <v>1082.02</v>
      </c>
      <c r="BC13" s="10">
        <v>16497.33</v>
      </c>
      <c r="BD13" s="10">
        <v>3828.02</v>
      </c>
      <c r="BE13" s="10">
        <v>1893.36</v>
      </c>
      <c r="BF13" s="10">
        <v>11109.4</v>
      </c>
      <c r="BG13" s="10">
        <v>6429.51</v>
      </c>
      <c r="BH13" s="10">
        <v>2640.98</v>
      </c>
      <c r="BI13" s="10">
        <v>7620.55</v>
      </c>
      <c r="BJ13" s="10">
        <v>9937.55</v>
      </c>
      <c r="BK13" s="10">
        <v>7497.8</v>
      </c>
      <c r="BL13" s="10">
        <v>2314.6</v>
      </c>
      <c r="BM13" s="10">
        <v>174.45</v>
      </c>
      <c r="BN13" s="10">
        <v>2911.24</v>
      </c>
    </row>
    <row r="14" spans="1:66">
      <c r="A14" s="9">
        <v>2010</v>
      </c>
      <c r="B14" s="10">
        <v>410354.1</v>
      </c>
      <c r="C14" s="10">
        <v>412119.3</v>
      </c>
      <c r="D14" s="10">
        <v>38430.8</v>
      </c>
      <c r="E14" s="10">
        <v>191626.5</v>
      </c>
      <c r="F14" s="10">
        <v>182061.9</v>
      </c>
      <c r="G14" s="10">
        <v>30808</v>
      </c>
      <c r="H14" s="10">
        <v>320102.6</v>
      </c>
      <c r="I14" s="10">
        <v>83101.51</v>
      </c>
      <c r="J14" s="10">
        <v>89874.16</v>
      </c>
      <c r="K14" s="10">
        <v>725851.8</v>
      </c>
      <c r="L14" s="10">
        <v>266621.5</v>
      </c>
      <c r="M14" s="10">
        <v>44628.2</v>
      </c>
      <c r="N14" s="10">
        <v>221993.4</v>
      </c>
      <c r="O14" s="10">
        <v>459230.3</v>
      </c>
      <c r="P14" s="10">
        <v>105858.65</v>
      </c>
      <c r="Q14" s="10">
        <v>303302.5</v>
      </c>
      <c r="R14" s="10">
        <v>50069.1</v>
      </c>
      <c r="S14" s="10">
        <v>83101.51</v>
      </c>
      <c r="T14" s="10">
        <v>73210.79</v>
      </c>
      <c r="U14" s="10">
        <v>21093.48</v>
      </c>
      <c r="V14" s="10">
        <v>6071.55</v>
      </c>
      <c r="W14" s="10">
        <v>10490.64</v>
      </c>
      <c r="X14" s="10">
        <v>-7327.31</v>
      </c>
      <c r="Y14" s="10">
        <v>11157.91</v>
      </c>
      <c r="Z14" s="10">
        <v>12843.54</v>
      </c>
      <c r="AA14" s="10">
        <v>4837.27</v>
      </c>
      <c r="AB14" s="10">
        <v>417.57</v>
      </c>
      <c r="AC14" s="10">
        <v>1887.11</v>
      </c>
      <c r="AD14" s="10">
        <v>894.07</v>
      </c>
      <c r="AE14" s="10">
        <v>1040.34</v>
      </c>
      <c r="AF14" s="10">
        <v>544.16</v>
      </c>
      <c r="AG14" s="10">
        <v>1004.01</v>
      </c>
      <c r="AH14" s="10">
        <v>1278.29</v>
      </c>
      <c r="AI14" s="10">
        <v>241.62</v>
      </c>
      <c r="AJ14" s="10">
        <v>26.63</v>
      </c>
      <c r="AK14" s="10">
        <v>1792.59</v>
      </c>
      <c r="AL14" s="10">
        <v>2027.83</v>
      </c>
      <c r="AM14" s="10">
        <v>888.64</v>
      </c>
      <c r="AN14" s="10">
        <v>2464.85</v>
      </c>
      <c r="AO14" s="10">
        <v>78.36</v>
      </c>
      <c r="AP14" s="10">
        <v>1.8</v>
      </c>
      <c r="AQ14" s="10">
        <v>9890.72</v>
      </c>
      <c r="AR14" s="10">
        <v>2040.74</v>
      </c>
      <c r="AS14" s="10">
        <v>2996.39</v>
      </c>
      <c r="AT14" s="10">
        <v>1074.64</v>
      </c>
      <c r="AU14" s="10">
        <v>3778.95</v>
      </c>
      <c r="AV14" s="10">
        <v>89874.16</v>
      </c>
      <c r="AW14" s="10">
        <v>9337.16</v>
      </c>
      <c r="AX14" s="10">
        <v>269.22</v>
      </c>
      <c r="AY14" s="10">
        <v>136.14</v>
      </c>
      <c r="AZ14" s="10">
        <v>5333.37</v>
      </c>
      <c r="BA14" s="10">
        <v>5517.7</v>
      </c>
      <c r="BB14" s="10">
        <v>933.84</v>
      </c>
      <c r="BC14" s="10">
        <v>12550.02</v>
      </c>
      <c r="BD14" s="10">
        <v>4196.7</v>
      </c>
      <c r="BE14" s="10">
        <v>1542.7</v>
      </c>
      <c r="BF14" s="10">
        <v>9130.62</v>
      </c>
      <c r="BG14" s="10">
        <v>4804.18</v>
      </c>
      <c r="BH14" s="10">
        <v>2441.98</v>
      </c>
      <c r="BI14" s="10">
        <v>5987.38</v>
      </c>
      <c r="BJ14" s="10">
        <v>8129.58</v>
      </c>
      <c r="BK14" s="10">
        <v>5488.47</v>
      </c>
      <c r="BL14" s="10">
        <v>1541.82</v>
      </c>
      <c r="BM14" s="10">
        <v>1132.54</v>
      </c>
      <c r="BN14" s="10">
        <v>2700.38</v>
      </c>
    </row>
    <row r="15" spans="1:66">
      <c r="A15" s="9">
        <v>2009</v>
      </c>
      <c r="B15" s="10">
        <v>347934.9</v>
      </c>
      <c r="C15" s="10">
        <v>348517.7</v>
      </c>
      <c r="D15" s="10">
        <v>33583.8</v>
      </c>
      <c r="E15" s="10">
        <v>160168.8</v>
      </c>
      <c r="F15" s="10">
        <v>154765.1</v>
      </c>
      <c r="G15" s="10">
        <v>26180</v>
      </c>
      <c r="H15" s="10">
        <v>289329.9</v>
      </c>
      <c r="I15" s="10">
        <v>68518.3</v>
      </c>
      <c r="J15" s="10">
        <v>76299.93</v>
      </c>
      <c r="K15" s="10">
        <v>610224.5</v>
      </c>
      <c r="L15" s="10">
        <v>221445.8</v>
      </c>
      <c r="M15" s="10">
        <v>38247</v>
      </c>
      <c r="N15" s="10">
        <v>183198.8</v>
      </c>
      <c r="O15" s="10">
        <v>388778.7</v>
      </c>
      <c r="P15" s="10">
        <v>84819.5</v>
      </c>
      <c r="Q15" s="10">
        <v>260752.7</v>
      </c>
      <c r="R15" s="10">
        <v>43206.5</v>
      </c>
      <c r="S15" s="10">
        <v>68518.3</v>
      </c>
      <c r="T15" s="10">
        <v>59521.59</v>
      </c>
      <c r="U15" s="10">
        <v>18481.22</v>
      </c>
      <c r="V15" s="10">
        <v>4761.22</v>
      </c>
      <c r="W15" s="10">
        <v>7729.79</v>
      </c>
      <c r="X15" s="10">
        <v>-6486.61</v>
      </c>
      <c r="Y15" s="10">
        <v>9013.98</v>
      </c>
      <c r="Z15" s="10">
        <v>11536.84</v>
      </c>
      <c r="AA15" s="10">
        <v>3949.35</v>
      </c>
      <c r="AB15" s="10">
        <v>338.24</v>
      </c>
      <c r="AC15" s="10">
        <v>1544.11</v>
      </c>
      <c r="AD15" s="10">
        <v>803.66</v>
      </c>
      <c r="AE15" s="10">
        <v>897.49</v>
      </c>
      <c r="AF15" s="10">
        <v>510.38</v>
      </c>
      <c r="AG15" s="10">
        <v>920.98</v>
      </c>
      <c r="AH15" s="10">
        <v>719.56</v>
      </c>
      <c r="AI15" s="10">
        <v>186.51</v>
      </c>
      <c r="AJ15" s="10">
        <v>23.79</v>
      </c>
      <c r="AK15" s="10">
        <v>1163.92</v>
      </c>
      <c r="AL15" s="10">
        <v>1483.81</v>
      </c>
      <c r="AM15" s="10">
        <v>633.07</v>
      </c>
      <c r="AN15" s="10">
        <v>1735.05</v>
      </c>
      <c r="AO15" s="10">
        <v>80.81</v>
      </c>
      <c r="AP15" s="10">
        <v>4.8</v>
      </c>
      <c r="AQ15" s="10">
        <v>8996.71</v>
      </c>
      <c r="AR15" s="10">
        <v>1636.99</v>
      </c>
      <c r="AS15" s="10">
        <v>2317.04</v>
      </c>
      <c r="AT15" s="10">
        <v>973.86</v>
      </c>
      <c r="AU15" s="10">
        <v>4068.82</v>
      </c>
      <c r="AV15" s="10">
        <v>76299.93</v>
      </c>
      <c r="AW15" s="10">
        <v>9164.21</v>
      </c>
      <c r="AX15" s="10">
        <v>250.94</v>
      </c>
      <c r="AY15" s="10">
        <v>132.96</v>
      </c>
      <c r="AZ15" s="10">
        <v>4951.1</v>
      </c>
      <c r="BA15" s="10">
        <v>4744.09</v>
      </c>
      <c r="BB15" s="10">
        <v>866.29</v>
      </c>
      <c r="BC15" s="10">
        <v>10437.54</v>
      </c>
      <c r="BD15" s="10">
        <v>3276.8</v>
      </c>
      <c r="BE15" s="10">
        <v>1393.07</v>
      </c>
      <c r="BF15" s="10">
        <v>7606.68</v>
      </c>
      <c r="BG15" s="10">
        <v>3994.19</v>
      </c>
      <c r="BH15" s="10">
        <v>1934.04</v>
      </c>
      <c r="BI15" s="10">
        <v>5107.66</v>
      </c>
      <c r="BJ15" s="10">
        <v>6720.41</v>
      </c>
      <c r="BK15" s="10">
        <v>4647.59</v>
      </c>
      <c r="BL15" s="10">
        <v>1085.08</v>
      </c>
      <c r="BM15" s="10">
        <v>1174.45</v>
      </c>
      <c r="BN15" s="10">
        <v>3203.25</v>
      </c>
    </row>
    <row r="16" spans="1:66">
      <c r="A16" s="9">
        <v>2008</v>
      </c>
      <c r="B16" s="10">
        <v>321229.5</v>
      </c>
      <c r="C16" s="10">
        <v>319244.6</v>
      </c>
      <c r="D16" s="10">
        <v>32464.1</v>
      </c>
      <c r="E16" s="10">
        <v>149952.9</v>
      </c>
      <c r="F16" s="10">
        <v>136827.5</v>
      </c>
      <c r="G16" s="10">
        <v>24100</v>
      </c>
      <c r="H16" s="10">
        <v>264472.8</v>
      </c>
      <c r="I16" s="10">
        <v>61330.35</v>
      </c>
      <c r="J16" s="10">
        <v>62592.66</v>
      </c>
      <c r="K16" s="10">
        <v>475166.6</v>
      </c>
      <c r="L16" s="10">
        <v>166217.13</v>
      </c>
      <c r="M16" s="10">
        <v>34218.96</v>
      </c>
      <c r="N16" s="10">
        <v>131998.17</v>
      </c>
      <c r="O16" s="10">
        <v>308949.47</v>
      </c>
      <c r="P16" s="10">
        <v>60103.06</v>
      </c>
      <c r="Q16" s="10">
        <v>217885.35</v>
      </c>
      <c r="R16" s="10">
        <v>30961.06</v>
      </c>
      <c r="S16" s="10">
        <v>61330.35</v>
      </c>
      <c r="T16" s="10">
        <v>54223.79</v>
      </c>
      <c r="U16" s="10">
        <v>17996.94</v>
      </c>
      <c r="V16" s="10">
        <v>2568.27</v>
      </c>
      <c r="W16" s="10">
        <v>7391.13</v>
      </c>
      <c r="X16" s="10">
        <v>-5865.93</v>
      </c>
      <c r="Y16" s="10">
        <v>7626.39</v>
      </c>
      <c r="Z16" s="10">
        <v>11175.63</v>
      </c>
      <c r="AA16" s="10">
        <v>3722.31</v>
      </c>
      <c r="AB16" s="10">
        <v>301.76</v>
      </c>
      <c r="AC16" s="10">
        <v>1344.09</v>
      </c>
      <c r="AD16" s="10">
        <v>680.34</v>
      </c>
      <c r="AE16" s="10">
        <v>1311.29</v>
      </c>
      <c r="AF16" s="10">
        <v>979.16</v>
      </c>
      <c r="AG16" s="10">
        <v>816.9</v>
      </c>
      <c r="AH16" s="10">
        <v>537.43</v>
      </c>
      <c r="AI16" s="10">
        <v>144.21</v>
      </c>
      <c r="AJ16" s="10">
        <v>20.12</v>
      </c>
      <c r="AK16" s="10">
        <v>989.89</v>
      </c>
      <c r="AL16" s="10">
        <v>1769.95</v>
      </c>
      <c r="AM16" s="10">
        <v>314.41</v>
      </c>
      <c r="AN16" s="10">
        <v>1307.53</v>
      </c>
      <c r="AO16" s="10">
        <v>67.45</v>
      </c>
      <c r="AP16" s="10">
        <v>3.68</v>
      </c>
      <c r="AQ16" s="10">
        <v>7106.56</v>
      </c>
      <c r="AR16" s="10">
        <v>1554.1</v>
      </c>
      <c r="AS16" s="10">
        <v>2134.86</v>
      </c>
      <c r="AT16" s="10">
        <v>898.4</v>
      </c>
      <c r="AU16" s="10">
        <v>2519.2</v>
      </c>
      <c r="AV16" s="10">
        <v>62592.66</v>
      </c>
      <c r="AW16" s="10">
        <v>9795.92</v>
      </c>
      <c r="AX16" s="10">
        <v>240.72</v>
      </c>
      <c r="AY16" s="10">
        <v>125.59</v>
      </c>
      <c r="AZ16" s="10">
        <v>4178.76</v>
      </c>
      <c r="BA16" s="10">
        <v>4059.76</v>
      </c>
      <c r="BB16" s="10">
        <v>664.13</v>
      </c>
      <c r="BC16" s="10">
        <v>9010.21</v>
      </c>
      <c r="BD16" s="10">
        <v>2611</v>
      </c>
      <c r="BE16" s="10">
        <v>1095.74</v>
      </c>
      <c r="BF16" s="10">
        <v>6804.29</v>
      </c>
      <c r="BG16" s="10">
        <v>2757.04</v>
      </c>
      <c r="BH16" s="10">
        <v>1451.36</v>
      </c>
      <c r="BI16" s="10">
        <v>4206.14</v>
      </c>
      <c r="BJ16" s="10">
        <v>4544.01</v>
      </c>
      <c r="BK16" s="10">
        <v>2354</v>
      </c>
      <c r="BL16" s="10">
        <v>1002.74</v>
      </c>
      <c r="BM16" s="10">
        <v>798.34</v>
      </c>
      <c r="BN16" s="10">
        <v>2940.79</v>
      </c>
    </row>
    <row r="17" spans="1:66">
      <c r="A17" s="9">
        <v>2007</v>
      </c>
      <c r="B17" s="10">
        <v>270704</v>
      </c>
      <c r="C17" s="10">
        <v>270092.3</v>
      </c>
      <c r="D17" s="10">
        <v>27674.1</v>
      </c>
      <c r="E17" s="10">
        <v>126630.5</v>
      </c>
      <c r="F17" s="10">
        <v>115787.7</v>
      </c>
      <c r="G17" s="10">
        <v>20494</v>
      </c>
      <c r="H17" s="10">
        <v>241195.8</v>
      </c>
      <c r="I17" s="10">
        <v>51321.78</v>
      </c>
      <c r="J17" s="10">
        <v>49781.35</v>
      </c>
      <c r="K17" s="10">
        <v>403442.21</v>
      </c>
      <c r="L17" s="10">
        <v>152560.08</v>
      </c>
      <c r="M17" s="10">
        <v>30375.23</v>
      </c>
      <c r="N17" s="10">
        <v>122184.9</v>
      </c>
      <c r="O17" s="10">
        <v>250882.1</v>
      </c>
      <c r="P17" s="10">
        <v>46932.51</v>
      </c>
      <c r="Q17" s="10">
        <v>172534.19</v>
      </c>
      <c r="R17" s="10">
        <v>31415.43</v>
      </c>
      <c r="S17" s="10">
        <v>51321.78</v>
      </c>
      <c r="T17" s="10">
        <v>45621.97</v>
      </c>
      <c r="U17" s="10">
        <v>15470.23</v>
      </c>
      <c r="V17" s="10">
        <v>2206.83</v>
      </c>
      <c r="W17" s="10">
        <v>6153.41</v>
      </c>
      <c r="X17" s="10">
        <v>-5635</v>
      </c>
      <c r="Y17" s="10">
        <v>6582.17</v>
      </c>
      <c r="Z17" s="10">
        <v>8779.25</v>
      </c>
      <c r="AA17" s="10">
        <v>3185.58</v>
      </c>
      <c r="AB17" s="10">
        <v>261.15</v>
      </c>
      <c r="AC17" s="10">
        <v>1156.39</v>
      </c>
      <c r="AD17" s="10">
        <v>575.46</v>
      </c>
      <c r="AE17" s="10">
        <v>2261.75</v>
      </c>
      <c r="AF17" s="10">
        <v>2005.31</v>
      </c>
      <c r="AG17" s="10">
        <v>385.49</v>
      </c>
      <c r="AH17" s="10">
        <v>403.1</v>
      </c>
      <c r="AI17" s="10">
        <v>68.16</v>
      </c>
      <c r="AJ17" s="10">
        <v>18.2</v>
      </c>
      <c r="AK17" s="10">
        <v>876.9</v>
      </c>
      <c r="AL17" s="10">
        <v>1432.57</v>
      </c>
      <c r="AM17" s="10">
        <v>185.04</v>
      </c>
      <c r="AN17" s="10">
        <v>1206.25</v>
      </c>
      <c r="AO17" s="10">
        <v>47.8</v>
      </c>
      <c r="AP17" s="10">
        <v>1.24</v>
      </c>
      <c r="AQ17" s="10">
        <v>5699.81</v>
      </c>
      <c r="AR17" s="10">
        <v>1241.85</v>
      </c>
      <c r="AS17" s="10">
        <v>1897.35</v>
      </c>
      <c r="AT17" s="10">
        <v>840.26</v>
      </c>
      <c r="AU17" s="10">
        <v>1720.35</v>
      </c>
      <c r="AV17" s="10">
        <v>49781.35</v>
      </c>
      <c r="AW17" s="10">
        <v>8514.24</v>
      </c>
      <c r="AX17" s="10">
        <v>215.28</v>
      </c>
      <c r="AY17" s="10">
        <v>111.54</v>
      </c>
      <c r="AZ17" s="10">
        <v>3554.91</v>
      </c>
      <c r="BA17" s="10">
        <v>3486.16</v>
      </c>
      <c r="BB17" s="10">
        <v>585.17</v>
      </c>
      <c r="BC17" s="10">
        <v>7122.32</v>
      </c>
      <c r="BD17" s="10">
        <v>2135.7</v>
      </c>
      <c r="BE17" s="10">
        <v>898.64</v>
      </c>
      <c r="BF17" s="10">
        <v>5447.16</v>
      </c>
      <c r="BG17" s="10">
        <v>1989.96</v>
      </c>
      <c r="BH17" s="10">
        <v>995.82</v>
      </c>
      <c r="BI17" s="10">
        <v>3244.69</v>
      </c>
      <c r="BJ17" s="10">
        <v>3404.7</v>
      </c>
      <c r="BK17" s="10">
        <v>1915.38</v>
      </c>
      <c r="BL17" s="10">
        <v>849.13</v>
      </c>
      <c r="BN17" s="10">
        <v>2951.56</v>
      </c>
    </row>
    <row r="18" spans="1:48">
      <c r="A18" s="9">
        <v>2006</v>
      </c>
      <c r="B18" s="10">
        <v>219028.5</v>
      </c>
      <c r="C18" s="10">
        <v>219438.5</v>
      </c>
      <c r="D18" s="10">
        <v>23317</v>
      </c>
      <c r="E18" s="10">
        <v>104359.2</v>
      </c>
      <c r="F18" s="10">
        <v>91762.2</v>
      </c>
      <c r="G18" s="10">
        <v>16738</v>
      </c>
      <c r="H18" s="10">
        <v>211147.7</v>
      </c>
      <c r="I18" s="10">
        <v>38760.2</v>
      </c>
      <c r="J18" s="10">
        <v>40422.73</v>
      </c>
      <c r="K18" s="10">
        <v>345577.9</v>
      </c>
      <c r="L18" s="10">
        <v>126028.1</v>
      </c>
      <c r="M18" s="10">
        <v>27072.62</v>
      </c>
      <c r="N18" s="10">
        <v>98955.4</v>
      </c>
      <c r="O18" s="10">
        <v>219549.9</v>
      </c>
      <c r="P18" s="10">
        <v>38715.9</v>
      </c>
      <c r="Q18" s="10">
        <v>161587.3</v>
      </c>
      <c r="R18" s="10">
        <v>19246.7</v>
      </c>
      <c r="S18" s="10">
        <v>38760.2</v>
      </c>
      <c r="T18" s="10">
        <v>34804.35</v>
      </c>
      <c r="U18" s="10">
        <v>12784.81</v>
      </c>
      <c r="V18" s="10">
        <v>1885.69</v>
      </c>
      <c r="W18" s="10">
        <v>4962.64</v>
      </c>
      <c r="X18" s="10">
        <v>-4877.15</v>
      </c>
      <c r="Y18" s="10">
        <v>5128.71</v>
      </c>
      <c r="Z18" s="10">
        <v>7039.6</v>
      </c>
      <c r="AA18" s="10">
        <v>2453.71</v>
      </c>
      <c r="AB18" s="10">
        <v>207.11</v>
      </c>
      <c r="AC18" s="10">
        <v>939.72</v>
      </c>
      <c r="AF18" s="10">
        <v>179.46</v>
      </c>
      <c r="AG18" s="10">
        <v>176.81</v>
      </c>
      <c r="AJ18" s="10">
        <v>15.74</v>
      </c>
      <c r="AK18" s="10">
        <v>687.46</v>
      </c>
      <c r="AL18" s="10">
        <v>1141.78</v>
      </c>
      <c r="AM18" s="10">
        <v>171.12</v>
      </c>
      <c r="AN18" s="10">
        <v>867.67</v>
      </c>
      <c r="AO18" s="10">
        <v>41.6</v>
      </c>
      <c r="AV18" s="10">
        <v>40422.73</v>
      </c>
    </row>
    <row r="19" spans="1:48">
      <c r="A19" s="9">
        <v>2005</v>
      </c>
      <c r="B19" s="10">
        <v>185998.9</v>
      </c>
      <c r="C19" s="10">
        <v>187318.9</v>
      </c>
      <c r="D19" s="10">
        <v>21806.7</v>
      </c>
      <c r="E19" s="10">
        <v>88082.2</v>
      </c>
      <c r="F19" s="10">
        <v>77430</v>
      </c>
      <c r="G19" s="10">
        <v>14368</v>
      </c>
      <c r="H19" s="10">
        <v>160027</v>
      </c>
      <c r="I19" s="10">
        <v>31649.29</v>
      </c>
      <c r="J19" s="10">
        <v>33930.28</v>
      </c>
      <c r="K19" s="10">
        <v>298755.7</v>
      </c>
      <c r="L19" s="10">
        <v>107278.8</v>
      </c>
      <c r="M19" s="10">
        <v>24031.7</v>
      </c>
      <c r="N19" s="10">
        <v>83247.09</v>
      </c>
      <c r="O19" s="10">
        <v>191476.91</v>
      </c>
      <c r="P19" s="10">
        <v>33099.99</v>
      </c>
      <c r="Q19" s="10">
        <v>141050.99</v>
      </c>
      <c r="R19" s="10">
        <v>17325.93</v>
      </c>
      <c r="S19" s="10">
        <v>31649.29</v>
      </c>
      <c r="T19" s="10">
        <v>28778.54</v>
      </c>
      <c r="U19" s="10">
        <v>10792.11</v>
      </c>
      <c r="V19" s="10">
        <v>1633.81</v>
      </c>
      <c r="W19" s="10">
        <v>4211.78</v>
      </c>
      <c r="X19" s="10">
        <v>-4048.94</v>
      </c>
      <c r="Y19" s="10">
        <v>4232.46</v>
      </c>
      <c r="Z19" s="10">
        <v>5343.92</v>
      </c>
      <c r="AA19" s="10">
        <v>2094.91</v>
      </c>
      <c r="AB19" s="10">
        <v>142.2</v>
      </c>
      <c r="AC19" s="10">
        <v>795.68</v>
      </c>
      <c r="AF19" s="10">
        <v>67.3</v>
      </c>
      <c r="AG19" s="10">
        <v>137.34</v>
      </c>
      <c r="AJ19" s="10">
        <v>13.81</v>
      </c>
      <c r="AK19" s="10">
        <v>583.26</v>
      </c>
      <c r="AL19" s="10">
        <v>1066.17</v>
      </c>
      <c r="AM19" s="10">
        <v>141.85</v>
      </c>
      <c r="AN19" s="10">
        <v>735.14</v>
      </c>
      <c r="AV19" s="10">
        <v>33930.28</v>
      </c>
    </row>
    <row r="20" spans="1:48">
      <c r="A20" s="9">
        <v>2004</v>
      </c>
      <c r="B20" s="10">
        <v>161415.4</v>
      </c>
      <c r="C20" s="10">
        <v>161840.2</v>
      </c>
      <c r="D20" s="10">
        <v>20904.3</v>
      </c>
      <c r="E20" s="10">
        <v>74285</v>
      </c>
      <c r="F20" s="10">
        <v>66650.9</v>
      </c>
      <c r="G20" s="10">
        <v>12487</v>
      </c>
      <c r="H20" s="10">
        <v>143657.8</v>
      </c>
      <c r="I20" s="10">
        <v>26396.47</v>
      </c>
      <c r="J20" s="10">
        <v>28486.89</v>
      </c>
      <c r="K20" s="10">
        <v>254107</v>
      </c>
      <c r="L20" s="10">
        <v>95969.7</v>
      </c>
      <c r="M20" s="10">
        <v>21468.3</v>
      </c>
      <c r="N20" s="10">
        <v>74501.4</v>
      </c>
      <c r="O20" s="10">
        <v>158137.2</v>
      </c>
      <c r="P20" s="10">
        <v>25382.2</v>
      </c>
      <c r="Q20" s="10">
        <v>119555.4</v>
      </c>
      <c r="R20" s="10">
        <v>13199.7</v>
      </c>
      <c r="S20" s="10">
        <v>26396.47</v>
      </c>
      <c r="T20" s="10">
        <v>24165.68</v>
      </c>
      <c r="U20" s="10">
        <v>9017.94</v>
      </c>
      <c r="V20" s="10">
        <v>1501.9</v>
      </c>
      <c r="W20" s="10">
        <v>3700.42</v>
      </c>
      <c r="X20" s="10">
        <v>-3484.08</v>
      </c>
      <c r="Y20" s="10">
        <v>3581.97</v>
      </c>
      <c r="Z20" s="10">
        <v>3957.33</v>
      </c>
      <c r="AA20" s="10">
        <v>1737.06</v>
      </c>
      <c r="AB20" s="10">
        <v>98.8</v>
      </c>
      <c r="AC20" s="10">
        <v>674.06</v>
      </c>
      <c r="AF20" s="10">
        <v>171.85</v>
      </c>
      <c r="AG20" s="10">
        <v>106.23</v>
      </c>
      <c r="AJ20" s="10">
        <v>11.54</v>
      </c>
      <c r="AK20" s="10">
        <v>545.7</v>
      </c>
      <c r="AL20" s="10">
        <v>1043.77</v>
      </c>
      <c r="AM20" s="10">
        <v>120.09</v>
      </c>
      <c r="AN20" s="10">
        <v>540.1</v>
      </c>
      <c r="AV20" s="10">
        <v>28486.89</v>
      </c>
    </row>
    <row r="21" spans="1:48">
      <c r="A21" s="9">
        <v>2003</v>
      </c>
      <c r="B21" s="10">
        <v>136576.3</v>
      </c>
      <c r="C21" s="10">
        <v>137422</v>
      </c>
      <c r="D21" s="10">
        <v>16970.2</v>
      </c>
      <c r="E21" s="10">
        <v>62695.8</v>
      </c>
      <c r="F21" s="10">
        <v>57756</v>
      </c>
      <c r="G21" s="10">
        <v>10666</v>
      </c>
      <c r="H21" s="10">
        <v>130463.2</v>
      </c>
      <c r="I21" s="10">
        <v>21715.25</v>
      </c>
      <c r="J21" s="10">
        <v>24649.95</v>
      </c>
      <c r="K21" s="10">
        <v>221222.8</v>
      </c>
      <c r="L21" s="10">
        <v>84118.57</v>
      </c>
      <c r="M21" s="10">
        <v>19745.9</v>
      </c>
      <c r="N21" s="10">
        <v>64372.6</v>
      </c>
      <c r="O21" s="10">
        <v>137104.3</v>
      </c>
      <c r="P21" s="10">
        <v>20940.4</v>
      </c>
      <c r="Q21" s="10">
        <v>103617.7</v>
      </c>
      <c r="R21" s="10">
        <v>12546.2</v>
      </c>
      <c r="S21" s="10">
        <v>21715.25</v>
      </c>
      <c r="T21" s="10">
        <v>20017.31</v>
      </c>
      <c r="U21" s="10">
        <v>7236.54</v>
      </c>
      <c r="V21" s="10">
        <v>1182.26</v>
      </c>
      <c r="W21" s="10">
        <v>2788.59</v>
      </c>
      <c r="X21" s="10">
        <v>-1988.59</v>
      </c>
      <c r="Y21" s="10">
        <v>2844.45</v>
      </c>
      <c r="Z21" s="10">
        <v>2919.51</v>
      </c>
      <c r="AA21" s="10">
        <v>1418.03</v>
      </c>
      <c r="AB21" s="10">
        <v>83.3</v>
      </c>
      <c r="AC21" s="10">
        <v>550.01</v>
      </c>
      <c r="AF21" s="10">
        <v>127.7</v>
      </c>
      <c r="AG21" s="10">
        <v>91.57</v>
      </c>
      <c r="AJ21" s="10">
        <v>9.38</v>
      </c>
      <c r="AK21" s="10">
        <v>468.16</v>
      </c>
      <c r="AL21" s="10">
        <v>923.13</v>
      </c>
      <c r="AM21" s="10">
        <v>39.9</v>
      </c>
      <c r="AN21" s="10">
        <v>358.05</v>
      </c>
      <c r="AV21" s="10">
        <v>24649.95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D7" sqref="D7"/>
    </sheetView>
  </sheetViews>
  <sheetFormatPr defaultColWidth="9" defaultRowHeight="16.5" outlineLevelCol="7"/>
  <cols>
    <col min="1" max="1" width="9" style="2"/>
    <col min="2" max="2" width="17.75" style="2" customWidth="1"/>
    <col min="3" max="3" width="113.375" style="3" customWidth="1"/>
    <col min="4" max="4" width="12.625" style="4"/>
    <col min="5" max="16384" width="9" style="4"/>
  </cols>
  <sheetData>
    <row r="1" spans="1:3">
      <c r="A1" s="2" t="s">
        <v>0</v>
      </c>
      <c r="B1" s="2" t="s">
        <v>147</v>
      </c>
      <c r="C1" s="3" t="s">
        <v>148</v>
      </c>
    </row>
    <row r="2" ht="66" spans="1:3">
      <c r="A2" s="2">
        <v>1</v>
      </c>
      <c r="B2" s="2" t="s">
        <v>149</v>
      </c>
      <c r="C2" s="5" t="s">
        <v>150</v>
      </c>
    </row>
    <row r="3" spans="1:3">
      <c r="A3" s="2">
        <v>2</v>
      </c>
      <c r="B3" s="2" t="s">
        <v>151</v>
      </c>
      <c r="C3" s="3" t="s">
        <v>152</v>
      </c>
    </row>
    <row r="4" ht="33" spans="1:3">
      <c r="A4" s="2">
        <v>3</v>
      </c>
      <c r="B4" s="2" t="s">
        <v>153</v>
      </c>
      <c r="C4" s="5" t="s">
        <v>154</v>
      </c>
    </row>
    <row r="5" ht="214.5" spans="1:3">
      <c r="A5" s="2">
        <v>4</v>
      </c>
      <c r="B5" s="2" t="s">
        <v>155</v>
      </c>
      <c r="C5" s="5" t="s">
        <v>156</v>
      </c>
    </row>
    <row r="6" ht="115.5" spans="1:3">
      <c r="A6" s="2">
        <v>5</v>
      </c>
      <c r="B6" s="2" t="s">
        <v>157</v>
      </c>
      <c r="C6" s="5" t="s">
        <v>158</v>
      </c>
    </row>
    <row r="7" ht="165" spans="1:3">
      <c r="A7" s="2">
        <v>6</v>
      </c>
      <c r="B7" s="2" t="s">
        <v>159</v>
      </c>
      <c r="C7" s="5" t="s">
        <v>160</v>
      </c>
    </row>
    <row r="8" ht="46.5" spans="1:5">
      <c r="A8" s="2">
        <v>7</v>
      </c>
      <c r="B8" s="2" t="s">
        <v>161</v>
      </c>
      <c r="C8" s="6" t="s">
        <v>162</v>
      </c>
      <c r="D8" s="7"/>
      <c r="E8" s="7"/>
    </row>
    <row r="9" spans="3:5">
      <c r="C9" s="7"/>
      <c r="D9" s="7"/>
      <c r="E9" s="7"/>
    </row>
    <row r="10" spans="3:5">
      <c r="C10" s="7"/>
      <c r="D10" s="7"/>
      <c r="E10" s="7"/>
    </row>
    <row r="11" spans="3:5">
      <c r="C11" s="7"/>
      <c r="D11" s="7"/>
      <c r="E11" s="7"/>
    </row>
    <row r="12" spans="3:5">
      <c r="C12" s="7"/>
      <c r="D12" s="7"/>
      <c r="E12" s="7"/>
    </row>
    <row r="13" spans="3:5">
      <c r="C13" s="7"/>
      <c r="D13" s="7"/>
      <c r="E13" s="7"/>
    </row>
    <row r="14" spans="3:5">
      <c r="C14" s="7"/>
      <c r="D14" s="7"/>
      <c r="E14" s="7"/>
    </row>
    <row r="16" ht="17.25" spans="3:7">
      <c r="C16" s="8"/>
      <c r="D16" s="8"/>
      <c r="E16" s="8"/>
      <c r="F16" s="8"/>
      <c r="G16" s="8"/>
    </row>
    <row r="21" ht="17.25" spans="3:8">
      <c r="C21" s="8"/>
      <c r="D21" s="8"/>
      <c r="E21" s="8"/>
      <c r="F21" s="8"/>
      <c r="G21" s="8"/>
      <c r="H21" s="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5"/>
  <sheetViews>
    <sheetView workbookViewId="0">
      <selection activeCell="C2" sqref="C2:C25"/>
    </sheetView>
  </sheetViews>
  <sheetFormatPr defaultColWidth="9" defaultRowHeight="13.5" outlineLevelCol="2"/>
  <cols>
    <col min="1" max="1" width="23.125" style="1" customWidth="1"/>
    <col min="2" max="2" width="114.25" style="1" customWidth="1"/>
  </cols>
  <sheetData>
    <row r="1" spans="1:2">
      <c r="A1" s="1" t="s">
        <v>1</v>
      </c>
      <c r="B1" s="1" t="s">
        <v>163</v>
      </c>
    </row>
    <row r="2" spans="1:3">
      <c r="A2" s="1" t="s">
        <v>164</v>
      </c>
      <c r="B2" s="1" t="s">
        <v>165</v>
      </c>
      <c r="C2" t="s">
        <v>166</v>
      </c>
    </row>
    <row r="3" spans="1:3">
      <c r="A3" s="1" t="s">
        <v>53</v>
      </c>
      <c r="B3" s="1" t="s">
        <v>167</v>
      </c>
      <c r="C3" t="s">
        <v>168</v>
      </c>
    </row>
    <row r="4" spans="1:3">
      <c r="A4" s="1" t="s">
        <v>169</v>
      </c>
      <c r="B4" s="1" t="s">
        <v>170</v>
      </c>
      <c r="C4" t="s">
        <v>171</v>
      </c>
    </row>
    <row r="5" spans="1:3">
      <c r="A5" s="1" t="s">
        <v>54</v>
      </c>
      <c r="B5" s="1" t="s">
        <v>172</v>
      </c>
      <c r="C5" t="s">
        <v>173</v>
      </c>
    </row>
    <row r="6" spans="1:3">
      <c r="A6" s="1" t="s">
        <v>174</v>
      </c>
      <c r="B6" s="1" t="s">
        <v>175</v>
      </c>
      <c r="C6" t="s">
        <v>176</v>
      </c>
    </row>
    <row r="7" spans="1:3">
      <c r="A7" s="1" t="s">
        <v>55</v>
      </c>
      <c r="B7" s="1" t="s">
        <v>177</v>
      </c>
      <c r="C7" t="s">
        <v>178</v>
      </c>
    </row>
    <row r="8" spans="1:3">
      <c r="A8" s="1" t="s">
        <v>21</v>
      </c>
      <c r="B8" s="1" t="s">
        <v>179</v>
      </c>
      <c r="C8" t="s">
        <v>180</v>
      </c>
    </row>
    <row r="9" spans="1:3">
      <c r="A9" s="1" t="s">
        <v>56</v>
      </c>
      <c r="B9" s="1" t="s">
        <v>181</v>
      </c>
      <c r="C9" t="s">
        <v>182</v>
      </c>
    </row>
    <row r="10" spans="1:3">
      <c r="A10" s="1" t="s">
        <v>22</v>
      </c>
      <c r="B10" s="1" t="s">
        <v>183</v>
      </c>
      <c r="C10" t="s">
        <v>184</v>
      </c>
    </row>
    <row r="11" spans="1:3">
      <c r="A11" s="1" t="s">
        <v>57</v>
      </c>
      <c r="B11" s="1" t="s">
        <v>185</v>
      </c>
      <c r="C11" t="s">
        <v>186</v>
      </c>
    </row>
    <row r="12" spans="1:3">
      <c r="A12" s="1" t="s">
        <v>58</v>
      </c>
      <c r="B12" s="1" t="s">
        <v>187</v>
      </c>
      <c r="C12" t="s">
        <v>188</v>
      </c>
    </row>
    <row r="13" spans="1:3">
      <c r="A13" s="1" t="s">
        <v>59</v>
      </c>
      <c r="B13" s="1" t="s">
        <v>189</v>
      </c>
      <c r="C13" t="s">
        <v>190</v>
      </c>
    </row>
    <row r="14" spans="1:3">
      <c r="A14" s="1" t="s">
        <v>60</v>
      </c>
      <c r="B14" s="1" t="s">
        <v>191</v>
      </c>
      <c r="C14" t="s">
        <v>192</v>
      </c>
    </row>
    <row r="15" spans="1:3">
      <c r="A15" s="1" t="s">
        <v>61</v>
      </c>
      <c r="B15" s="1" t="s">
        <v>193</v>
      </c>
      <c r="C15" t="s">
        <v>194</v>
      </c>
    </row>
    <row r="16" spans="1:3">
      <c r="A16" s="1" t="s">
        <v>62</v>
      </c>
      <c r="B16" s="1" t="s">
        <v>195</v>
      </c>
      <c r="C16" t="s">
        <v>196</v>
      </c>
    </row>
    <row r="17" spans="1:3">
      <c r="A17" s="1" t="s">
        <v>63</v>
      </c>
      <c r="B17" s="1" t="s">
        <v>197</v>
      </c>
      <c r="C17" t="s">
        <v>198</v>
      </c>
    </row>
    <row r="18" spans="1:3">
      <c r="A18" s="1" t="s">
        <v>64</v>
      </c>
      <c r="B18" s="1" t="s">
        <v>199</v>
      </c>
      <c r="C18" t="s">
        <v>200</v>
      </c>
    </row>
    <row r="19" spans="1:3">
      <c r="A19" s="1" t="s">
        <v>65</v>
      </c>
      <c r="B19" s="1" t="s">
        <v>201</v>
      </c>
      <c r="C19" t="s">
        <v>202</v>
      </c>
    </row>
    <row r="20" spans="1:3">
      <c r="A20" s="1" t="s">
        <v>66</v>
      </c>
      <c r="B20" s="1" t="s">
        <v>203</v>
      </c>
      <c r="C20" t="s">
        <v>204</v>
      </c>
    </row>
    <row r="21" spans="3:3">
      <c r="C21" t="s">
        <v>205</v>
      </c>
    </row>
    <row r="22" spans="1:3">
      <c r="A22" s="1" t="s">
        <v>206</v>
      </c>
      <c r="B22" s="1" t="s">
        <v>207</v>
      </c>
      <c r="C22" t="s">
        <v>208</v>
      </c>
    </row>
    <row r="23" spans="1:3">
      <c r="A23" s="1" t="s">
        <v>209</v>
      </c>
      <c r="B23" s="1" t="s">
        <v>210</v>
      </c>
      <c r="C23" t="s">
        <v>211</v>
      </c>
    </row>
    <row r="24" spans="1:3">
      <c r="A24" s="1" t="s">
        <v>212</v>
      </c>
      <c r="B24" s="1" t="s">
        <v>213</v>
      </c>
      <c r="C24" t="s">
        <v>214</v>
      </c>
    </row>
    <row r="25" spans="1:3">
      <c r="A25" s="1" t="s">
        <v>215</v>
      </c>
      <c r="B25" s="1" t="s">
        <v>213</v>
      </c>
      <c r="C25" t="s">
        <v>216</v>
      </c>
    </row>
  </sheetData>
  <hyperlinks>
    <hyperlink ref="B2" r:id="rId1" display="(http://gks.mof.gov.cn/tongjishuju/202304/t20230417_3879297.htm)" tooltip="http://gks.mof.gov.cn/tongjishuju/202304/t20230417_3879297.ht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财政收支总数-季度</vt:lpstr>
      <vt:lpstr>财政收支总数-年度</vt:lpstr>
      <vt:lpstr>财政收入-分科目</vt:lpstr>
      <vt:lpstr>财政支出-分科目</vt:lpstr>
      <vt:lpstr>GDP&amp;M2&amp;财政收支</vt:lpstr>
      <vt:lpstr>整理说明</vt:lpstr>
      <vt:lpstr>数据来源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2023-04-20T01:22:00Z</dcterms:created>
  <dcterms:modified xsi:type="dcterms:W3CDTF">2023-05-18T03:04:20Z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98869777ED5344C9A5F01DDC178FAEA1</vt:lpwstr>
  </property>
  <property fmtid="{D5CDD505-2E9C-101B-9397-08002B2CF9AE}" pid="3" name="KSOProductBuildVer">
    <vt:lpwstr>2052-11.8.2.11718</vt:lpwstr>
  </property>
</Properties>
</file>