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ex\Desktop\"/>
    </mc:Choice>
  </mc:AlternateContent>
  <bookViews>
    <workbookView xWindow="0" yWindow="0" windowWidth="10605" windowHeight="7635"/>
  </bookViews>
  <sheets>
    <sheet name="Tour List" sheetId="1" r:id="rId1"/>
    <sheet name="Booking Table" sheetId="2" r:id="rId2"/>
    <sheet name="Customer Table"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B48" i="2" l="1"/>
  <c r="B49"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3" i="2"/>
</calcChain>
</file>

<file path=xl/sharedStrings.xml><?xml version="1.0" encoding="utf-8"?>
<sst xmlns="http://schemas.openxmlformats.org/spreadsheetml/2006/main" count="506" uniqueCount="255">
  <si>
    <t>China Guangdong Tour</t>
  </si>
  <si>
    <t>Region Id</t>
  </si>
  <si>
    <t>Tour ID</t>
  </si>
  <si>
    <t>Tour Name</t>
  </si>
  <si>
    <t xml:space="preserve">Tour Short Description </t>
  </si>
  <si>
    <t>Shimen National Forest Tour</t>
  </si>
  <si>
    <t>Shimen colorful pond * stunning red maple * Staying at "Yihua Hot Spring Hotel"</t>
  </si>
  <si>
    <t>Country Id</t>
  </si>
  <si>
    <t>2D0012</t>
  </si>
  <si>
    <t>2D0011</t>
  </si>
  <si>
    <t>2D0013</t>
  </si>
  <si>
    <t>Wed</t>
  </si>
  <si>
    <t>Mon</t>
  </si>
  <si>
    <t>Sat</t>
  </si>
  <si>
    <t>2D0021</t>
  </si>
  <si>
    <t>2D0022</t>
  </si>
  <si>
    <t>2D0023</t>
  </si>
  <si>
    <t>Yangshan Hot Spring Tour</t>
  </si>
  <si>
    <t>Unlimited use of hot spring * Famous Yangshan roaster cusine</t>
  </si>
  <si>
    <t>Fri</t>
  </si>
  <si>
    <t xml:space="preserve">Heyuan Hotspring Tour </t>
  </si>
  <si>
    <t>Five Stars Hot Spring Resort * 68 different types of hot spring * Water theme park</t>
  </si>
  <si>
    <t>National Park Tour</t>
  </si>
  <si>
    <t xml:space="preserve">Green Lake District (Ferry Tour Included) * Asia tallest musical fountain * Staying at 4 stars hotel </t>
  </si>
  <si>
    <t>Tue</t>
  </si>
  <si>
    <t>Yummy Sight seeing Tour</t>
  </si>
  <si>
    <t xml:space="preserve">Once-a-year beautiful "Four-fins-maple" on mountain top * BBQ chicken and piglet in a lost traditional way </t>
  </si>
  <si>
    <t xml:space="preserve">Guangdong country-side relax trip </t>
  </si>
  <si>
    <t>Baiyun Mountain * the Site of the Huangpu Military Academy * the South China Botanical Gardens.  * 4 stars hotel</t>
  </si>
  <si>
    <t xml:space="preserve">Kaipinng culture tour </t>
  </si>
  <si>
    <t>Kaiping Watchtowers * Jinshan Hot Spring * 5 starts hotel</t>
  </si>
  <si>
    <t>Shaoguan sight-seeing tour</t>
  </si>
  <si>
    <t>Nanhua Temple * Danxia Mountain * Nanling National Forest Park</t>
  </si>
  <si>
    <t>Thu</t>
  </si>
  <si>
    <t>Dynamic Zhuhai-Macau tour</t>
  </si>
  <si>
    <t>Jinding * Tangjiawan * Gongbei * Including one night staying at 5-stars casino resort in Macau</t>
  </si>
  <si>
    <t>Sun</t>
  </si>
  <si>
    <t xml:space="preserve">Qingyuan historic-landscape tour </t>
  </si>
  <si>
    <t xml:space="preserve">Baojing Palace of Yingde * Sankeng Hot Spring * Sankeng Hot Spring </t>
  </si>
  <si>
    <t xml:space="preserve">Shenzhen city tour </t>
  </si>
  <si>
    <t>Window of The World  * Splendid China &amp; Chinese Folk Culture Village * Dafen Oil Painting Village (All tickets included)</t>
  </si>
  <si>
    <t>Japan Tour</t>
  </si>
  <si>
    <t>2D0031</t>
  </si>
  <si>
    <t>2D0032</t>
  </si>
  <si>
    <t>2D0033</t>
  </si>
  <si>
    <t>2D0041</t>
  </si>
  <si>
    <t>2D0042</t>
  </si>
  <si>
    <t>2D0051</t>
  </si>
  <si>
    <t>2D0052</t>
  </si>
  <si>
    <t>3D0191</t>
  </si>
  <si>
    <t>3D0192</t>
  </si>
  <si>
    <t>3D0193</t>
  </si>
  <si>
    <t>3D0751</t>
  </si>
  <si>
    <t>3D0752</t>
  </si>
  <si>
    <t>3D0753</t>
  </si>
  <si>
    <t>3D0771</t>
  </si>
  <si>
    <t>3D0772</t>
  </si>
  <si>
    <t>3D0101</t>
  </si>
  <si>
    <t>3D0102</t>
  </si>
  <si>
    <t>3D9911</t>
  </si>
  <si>
    <t>3D9912</t>
  </si>
  <si>
    <t>3D9913</t>
  </si>
  <si>
    <t>3D8421</t>
  </si>
  <si>
    <t>3D8422</t>
  </si>
  <si>
    <t>Hokkaido leisure tour</t>
  </si>
  <si>
    <t xml:space="preserve">Osaka Kyoto tour </t>
  </si>
  <si>
    <t>Okinawa dream tour</t>
  </si>
  <si>
    <t>Shikoku culture tour</t>
  </si>
  <si>
    <t>Tokyo Yokohama tour</t>
  </si>
  <si>
    <t xml:space="preserve">Kiroro Resort (Forest soup and ski), the Ainu ethnic village, Otaru Canal monuments, Noboribetsu Marine Park in White Chocolate Lovers Fun To Town, North Hiroshima Factory Outlet </t>
  </si>
  <si>
    <t>Rokko Mountain Ski Park, Kyoto Kimono experience, Yasaka Shrine, Hanami small roads, and Osaka Castle Park, Shinsaibashi, EXPOCITY shopping mall</t>
  </si>
  <si>
    <t>charming island tour (Peace Block Island, Miyagi Island), shuttling the sea road, Nago Pineapple Park, Expo Ocean Expo Aquarium, Ryukyu Village (Ryukyu traditional dress experience), Kokusai shopping street, Aeon Mall Rycom shopping paradise </t>
  </si>
  <si>
    <t>Resort and Spa, Awa dance experience, Sanuki udon classroom, Kuribayashi Park, take the young master train nostalgic railway travel, Hiroshima Atomic Bomb Memorial Hall, the sea calm Torii, Itsukushima Shrine, Kurashiki aesthetic zone </t>
  </si>
  <si>
    <t> Shin-Yokohama Ramen Museum, Yokohama Red Brick Warehouse food shopping boulevard, Meiji Jingu Gaien, ginkgo Avenue, Harajuku, Takeshita, Odaiba Diver City, Ginza toy Hakuhinkan, Makuhari Mitsui Outlet Park </t>
  </si>
  <si>
    <t>Taiwan Tour</t>
  </si>
  <si>
    <t>Taipei leisure tour</t>
  </si>
  <si>
    <t>Hualien  Yilan  tour</t>
  </si>
  <si>
    <t>Kaohsiung Penghu tour</t>
  </si>
  <si>
    <t>Taichung vacation tour</t>
  </si>
  <si>
    <t>Taiwan round island tour</t>
  </si>
  <si>
    <t>moon bus a few meters, Taipei 101, Xinyi District</t>
  </si>
  <si>
    <t>Taroko National Park, Hualien Cultural and Creative Industry Park, the cloud landscape, Pine Garden, Dongdaemun night market, giraffes station a few meters, a few meters square, great waterfalls, very old street, Food Republic food court, Mitsui Linkou Farglory OUTLET PARK</t>
  </si>
  <si>
    <t>Penghu Bridge, through Gurong beams, large fruit leaves columnar basalt, Erkan old house, ocean raft sea ranch north Liu Kui Bishan, Nanliao organic farm four wells, Fo Guang Shan</t>
  </si>
  <si>
    <t>Chingjing farm, Lukang Street, Glass Museum Lukang, Lukang glass temples, rainbow military community, Puli Winery, Sun Moon Lake</t>
  </si>
  <si>
    <t>Yilan, Hualien, Taitung, brook, Kaohsiung, Tainan, Taichung, Taipei] King Car Whiskey fort, Luodong Night Market, Taroko National Park, Tara Station, Xitou Forest Amusement Park, North Gate Crystal church, well Tsai foot salt pan tiles, monsters village, Times Square food</t>
  </si>
  <si>
    <t>Tour Guide</t>
  </si>
  <si>
    <t>Tour Guide Line Account</t>
  </si>
  <si>
    <t>Hotel</t>
  </si>
  <si>
    <t>Tour Capacity</t>
  </si>
  <si>
    <t>Minimum Customer Required</t>
  </si>
  <si>
    <t>Price</t>
  </si>
  <si>
    <t>Departure Date</t>
  </si>
  <si>
    <t>Duration</t>
  </si>
  <si>
    <t>A Hotel</t>
  </si>
  <si>
    <t>B Hotel</t>
  </si>
  <si>
    <t>C Hotel</t>
  </si>
  <si>
    <t>D Hotel</t>
  </si>
  <si>
    <t>E Hotel</t>
  </si>
  <si>
    <t>F Hotel</t>
  </si>
  <si>
    <t>G Hotel</t>
  </si>
  <si>
    <t>H Hotel</t>
  </si>
  <si>
    <t>I Hotel</t>
  </si>
  <si>
    <t>J Hotel</t>
  </si>
  <si>
    <t>K Hotel</t>
  </si>
  <si>
    <t>L Hotel</t>
  </si>
  <si>
    <t>O Hotel</t>
  </si>
  <si>
    <t>P Hotel</t>
  </si>
  <si>
    <t>Q Hotel</t>
  </si>
  <si>
    <t>R Hotel</t>
  </si>
  <si>
    <t>M Hotel</t>
  </si>
  <si>
    <t>N Hotel</t>
  </si>
  <si>
    <t>S Hotel</t>
  </si>
  <si>
    <t>T Hotel</t>
  </si>
  <si>
    <t>U Hotel</t>
  </si>
  <si>
    <t>Justin</t>
  </si>
  <si>
    <t>Sara</t>
  </si>
  <si>
    <t>Jason</t>
  </si>
  <si>
    <t>Kayla</t>
  </si>
  <si>
    <t>Zachary</t>
  </si>
  <si>
    <t>Eli</t>
  </si>
  <si>
    <t>Bella</t>
  </si>
  <si>
    <t>Eva</t>
  </si>
  <si>
    <t>Nora</t>
  </si>
  <si>
    <t>Aaliyah</t>
  </si>
  <si>
    <t>Chaya</t>
  </si>
  <si>
    <t>Kaylee</t>
  </si>
  <si>
    <t>Alice</t>
  </si>
  <si>
    <t>Peyton</t>
  </si>
  <si>
    <t>Maria</t>
  </si>
  <si>
    <t>Lucy</t>
  </si>
  <si>
    <t>Jaxon</t>
  </si>
  <si>
    <t>Ian</t>
  </si>
  <si>
    <t>Wyatt</t>
  </si>
  <si>
    <t>Brayden</t>
  </si>
  <si>
    <t>Parker</t>
  </si>
  <si>
    <t>Steven</t>
  </si>
  <si>
    <t>Jake</t>
  </si>
  <si>
    <t>Chana</t>
  </si>
  <si>
    <t>Rivka</t>
  </si>
  <si>
    <t>Ellie</t>
  </si>
  <si>
    <t>Kevin</t>
  </si>
  <si>
    <t>Charles</t>
  </si>
  <si>
    <t>Stella</t>
  </si>
  <si>
    <t>Violet</t>
  </si>
  <si>
    <t>Julia</t>
  </si>
  <si>
    <t>Kylie</t>
  </si>
  <si>
    <t>Angel</t>
  </si>
  <si>
    <t>Cameron</t>
  </si>
  <si>
    <t>Connor</t>
  </si>
  <si>
    <t>Leo</t>
  </si>
  <si>
    <t>Evan</t>
  </si>
  <si>
    <t>Isaiah</t>
  </si>
  <si>
    <t>Eleanor</t>
  </si>
  <si>
    <t>Blake</t>
  </si>
  <si>
    <t>Mateo</t>
  </si>
  <si>
    <t>Caroline</t>
  </si>
  <si>
    <t>Gavin</t>
  </si>
  <si>
    <t>Dominic</t>
  </si>
  <si>
    <t>Austin</t>
  </si>
  <si>
    <t>Benjamin</t>
  </si>
  <si>
    <t>Logan</t>
  </si>
  <si>
    <t>Anthony</t>
  </si>
  <si>
    <t>Gabriella</t>
  </si>
  <si>
    <t>Zoe</t>
  </si>
  <si>
    <t>Sofia</t>
  </si>
  <si>
    <t>Grace</t>
  </si>
  <si>
    <t>4F0011</t>
  </si>
  <si>
    <t>4F0012</t>
  </si>
  <si>
    <t>4F0021</t>
  </si>
  <si>
    <t>4F0022</t>
  </si>
  <si>
    <t>4F0023</t>
  </si>
  <si>
    <t>4F0031</t>
  </si>
  <si>
    <t>4F0032</t>
  </si>
  <si>
    <t>4F0041</t>
  </si>
  <si>
    <t>4F0042</t>
  </si>
  <si>
    <t>4F0051</t>
  </si>
  <si>
    <t>4F0052</t>
  </si>
  <si>
    <t>4F0053</t>
  </si>
  <si>
    <t>5G0011</t>
  </si>
  <si>
    <t>5G0012</t>
  </si>
  <si>
    <t>5G0021</t>
  </si>
  <si>
    <t>5G0022</t>
  </si>
  <si>
    <t>5G0031</t>
  </si>
  <si>
    <t>5G0032</t>
  </si>
  <si>
    <t>5G0041</t>
  </si>
  <si>
    <t>5G0042</t>
  </si>
  <si>
    <t>5G0043</t>
  </si>
  <si>
    <t>5G0051</t>
  </si>
  <si>
    <t>5G0052</t>
  </si>
  <si>
    <t>5G0053</t>
  </si>
  <si>
    <t>Number of Adults</t>
  </si>
  <si>
    <t>Number of Children (4-11)</t>
  </si>
  <si>
    <t>Number of Toodler (&lt;=3)</t>
  </si>
  <si>
    <t>Tour Fee</t>
  </si>
  <si>
    <t>Amount Paid</t>
  </si>
  <si>
    <t>Special Request</t>
  </si>
  <si>
    <t>Booking Table</t>
  </si>
  <si>
    <t>BookTableID</t>
  </si>
  <si>
    <t>Date</t>
  </si>
  <si>
    <t>CUSTOMER ID</t>
  </si>
  <si>
    <t>confirmed</t>
  </si>
  <si>
    <t>service charge</t>
  </si>
  <si>
    <t>13/11/2017</t>
  </si>
  <si>
    <t>15/11/2017</t>
  </si>
  <si>
    <t>18/11/2017</t>
  </si>
  <si>
    <t>A222111</t>
  </si>
  <si>
    <t>A222444</t>
  </si>
  <si>
    <t>A555888</t>
  </si>
  <si>
    <t>A444333</t>
  </si>
  <si>
    <t>A555777</t>
  </si>
  <si>
    <t>A333444</t>
  </si>
  <si>
    <t>A444555</t>
  </si>
  <si>
    <t>A444666</t>
  </si>
  <si>
    <t>A333555</t>
  </si>
  <si>
    <t>A555111</t>
  </si>
  <si>
    <t>A555666</t>
  </si>
  <si>
    <t>A666111</t>
  </si>
  <si>
    <t>A222333</t>
  </si>
  <si>
    <t>A555444</t>
  </si>
  <si>
    <t>A444777</t>
  </si>
  <si>
    <t>A333111</t>
  </si>
  <si>
    <t>A333222</t>
  </si>
  <si>
    <t>A555999</t>
  </si>
  <si>
    <t>A333888</t>
  </si>
  <si>
    <t>A333666</t>
  </si>
  <si>
    <t>A444222</t>
  </si>
  <si>
    <t>A555222</t>
  </si>
  <si>
    <t>A444888</t>
  </si>
  <si>
    <t>A666222</t>
  </si>
  <si>
    <t>A555333</t>
  </si>
  <si>
    <t>A444111</t>
  </si>
  <si>
    <t>A333777</t>
  </si>
  <si>
    <t>A777111</t>
  </si>
  <si>
    <t>A111222</t>
  </si>
  <si>
    <t>A777222</t>
  </si>
  <si>
    <t>A777333</t>
  </si>
  <si>
    <t>A777444</t>
  </si>
  <si>
    <t>A777555</t>
  </si>
  <si>
    <t>A777666</t>
  </si>
  <si>
    <t>A777888</t>
  </si>
  <si>
    <t>A777999</t>
  </si>
  <si>
    <t>A888111</t>
  </si>
  <si>
    <t>A888222</t>
  </si>
  <si>
    <t>A888333</t>
  </si>
  <si>
    <t>A888444</t>
  </si>
  <si>
    <t>A888555</t>
  </si>
  <si>
    <t>A888666</t>
  </si>
  <si>
    <t>A888777</t>
  </si>
  <si>
    <t>A888999</t>
  </si>
  <si>
    <t>A999111</t>
  </si>
  <si>
    <t>A999222</t>
  </si>
  <si>
    <t>2</t>
  </si>
  <si>
    <t>3</t>
  </si>
  <si>
    <t>4</t>
  </si>
  <si>
    <t>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</si>
</sst>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HK$&quot;#,##0.00"/>
  </numFmts>
  <fonts count="9">
    <font>
      <sz val="12"/>
      <color theme="1"/>
      <name val="Calibri"/>
      <family val="2"/>
      <charset val="136"/>
      <scheme val="minor"/>
    </font>
    <font>
      <sz val="11"/>
      <color theme="1"/>
      <name val="Calibri"/>
      <family val="2"/>
      <scheme val="minor"/>
    </font>
    <font>
      <b/>
      <sz val="11"/>
      <color rgb="FF000000"/>
      <name val="Calibri"/>
      <family val="2"/>
      <scheme val="minor"/>
    </font>
    <font>
      <b/>
      <sz val="11"/>
      <color theme="1"/>
      <name val="Calibri"/>
      <family val="2"/>
      <scheme val="minor"/>
    </font>
    <font>
      <sz val="12"/>
      <color theme="1"/>
      <name val="Calibri"/>
      <family val="2"/>
      <scheme val="minor"/>
    </font>
    <font>
      <sz val="9"/>
      <color theme="1"/>
      <name val="Calibri"/>
      <family val="2"/>
      <scheme val="minor"/>
    </font>
    <font>
      <b/>
      <sz val="12"/>
      <color theme="1"/>
      <name val="Calibri"/>
      <family val="2"/>
      <scheme val="minor"/>
    </font>
    <font>
      <sz val="11"/>
      <color rgb="FF000000"/>
      <name val="Calibri"/>
      <family val="2"/>
      <scheme val="minor"/>
    </font>
    <font>
      <sz val="11"/>
      <color rgb="FF000000"/>
      <name val="Segoe UI"/>
      <family val="2"/>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thin">
        <color theme="0" tint="-0.14999847407452621"/>
      </left>
      <right/>
      <top/>
      <bottom/>
      <diagonal/>
    </border>
    <border>
      <left/>
      <right/>
      <top style="thin">
        <color theme="0" tint="-0.14999847407452621"/>
      </top>
      <bottom/>
      <diagonal/>
    </border>
    <border>
      <left/>
      <right style="thin">
        <color theme="0" tint="-0.14999847407452621"/>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diagonal/>
    </border>
  </borders>
  <cellStyleXfs count="1">
    <xf numFmtId="0" fontId="0" fillId="0" borderId="0"/>
  </cellStyleXfs>
  <cellXfs count="47">
    <xf numFmtId="0" fontId="0" fillId="0" borderId="0" xfId="0"/>
    <xf numFmtId="0" fontId="1" fillId="0" borderId="0" xfId="0" applyFont="1"/>
    <xf numFmtId="0" fontId="1" fillId="0" borderId="1" xfId="0" applyFont="1" applyBorder="1" applyAlignment="1">
      <alignment wrapText="1"/>
    </xf>
    <xf numFmtId="0" fontId="2" fillId="0" borderId="1" xfId="0" applyFont="1" applyBorder="1" applyAlignment="1">
      <alignment wrapText="1"/>
    </xf>
    <xf numFmtId="0" fontId="3" fillId="0" borderId="0" xfId="0" applyFont="1"/>
    <xf numFmtId="0" fontId="4" fillId="0" borderId="0" xfId="0" applyFont="1" applyAlignment="1"/>
    <xf numFmtId="0" fontId="4" fillId="0" borderId="0" xfId="0" applyFont="1"/>
    <xf numFmtId="0" fontId="4" fillId="0" borderId="0" xfId="0" applyFont="1" applyAlignment="1">
      <alignment wrapText="1"/>
    </xf>
    <xf numFmtId="0" fontId="6" fillId="0" borderId="0" xfId="0" applyFont="1" applyAlignment="1">
      <alignment horizontal="left" vertical="center"/>
    </xf>
    <xf numFmtId="0" fontId="4" fillId="0" borderId="0" xfId="0" applyFont="1" applyAlignment="1">
      <alignment horizontal="left"/>
    </xf>
    <xf numFmtId="0" fontId="6" fillId="0" borderId="0" xfId="0" applyFont="1" applyBorder="1" applyAlignment="1">
      <alignment horizontal="left" vertical="center"/>
    </xf>
    <xf numFmtId="0" fontId="3" fillId="0" borderId="0" xfId="0" applyFont="1" applyBorder="1" applyAlignment="1">
      <alignment horizontal="left" vertical="center" wrapText="1"/>
    </xf>
    <xf numFmtId="0" fontId="4" fillId="0" borderId="0" xfId="0" applyFont="1" applyBorder="1" applyAlignment="1">
      <alignment horizontal="left"/>
    </xf>
    <xf numFmtId="0" fontId="4" fillId="0" borderId="0" xfId="0" applyFont="1" applyBorder="1"/>
    <xf numFmtId="164" fontId="4" fillId="0" borderId="0" xfId="0" applyNumberFormat="1" applyFont="1" applyBorder="1"/>
    <xf numFmtId="0" fontId="5" fillId="0" borderId="0" xfId="0" applyFont="1" applyBorder="1"/>
    <xf numFmtId="0" fontId="4" fillId="0" borderId="0" xfId="0" applyFont="1" applyBorder="1" applyAlignment="1">
      <alignment wrapText="1"/>
    </xf>
    <xf numFmtId="164" fontId="4" fillId="0" borderId="0" xfId="0" applyNumberFormat="1" applyFont="1" applyBorder="1" applyAlignment="1">
      <alignment wrapText="1"/>
    </xf>
    <xf numFmtId="14" fontId="4" fillId="0" borderId="0" xfId="0" applyNumberFormat="1" applyFont="1" applyBorder="1"/>
    <xf numFmtId="0" fontId="4" fillId="0" borderId="0" xfId="0" applyNumberFormat="1" applyFont="1" applyBorder="1"/>
    <xf numFmtId="0" fontId="1" fillId="0" borderId="0" xfId="0" applyFont="1" applyBorder="1"/>
    <xf numFmtId="0" fontId="3" fillId="0" borderId="0" xfId="0" applyFont="1" applyBorder="1" applyAlignment="1">
      <alignment horizontal="left" vertical="center"/>
    </xf>
    <xf numFmtId="0" fontId="4" fillId="0" borderId="2" xfId="0" applyFont="1" applyBorder="1"/>
    <xf numFmtId="0" fontId="5" fillId="0" borderId="3" xfId="0" applyFont="1" applyBorder="1"/>
    <xf numFmtId="164" fontId="4" fillId="0" borderId="4" xfId="0" applyNumberFormat="1" applyFont="1" applyBorder="1"/>
    <xf numFmtId="0" fontId="5" fillId="2" borderId="5" xfId="0" applyFont="1" applyFill="1" applyBorder="1" applyAlignment="1">
      <alignment vertical="center" wrapText="1"/>
    </xf>
    <xf numFmtId="0" fontId="5" fillId="0" borderId="6" xfId="0" applyFont="1" applyBorder="1"/>
    <xf numFmtId="0" fontId="5" fillId="0" borderId="7" xfId="0" applyFont="1" applyBorder="1"/>
    <xf numFmtId="0" fontId="5" fillId="0" borderId="5" xfId="0" applyFont="1" applyBorder="1"/>
    <xf numFmtId="164" fontId="4" fillId="0" borderId="5" xfId="0" applyNumberFormat="1" applyFont="1" applyBorder="1"/>
    <xf numFmtId="0" fontId="4" fillId="0" borderId="5" xfId="0" applyFont="1" applyBorder="1"/>
    <xf numFmtId="0" fontId="6" fillId="0" borderId="5" xfId="0" applyFont="1" applyBorder="1" applyAlignment="1">
      <alignment horizontal="left" vertical="center"/>
    </xf>
    <xf numFmtId="0" fontId="3" fillId="0" borderId="5" xfId="0" applyFont="1" applyBorder="1" applyAlignment="1">
      <alignment horizontal="left" vertical="center" wrapText="1"/>
    </xf>
    <xf numFmtId="0" fontId="7" fillId="0" borderId="1" xfId="0" applyFont="1" applyBorder="1" applyAlignment="1"/>
    <xf numFmtId="14" fontId="0" fillId="0" borderId="0" xfId="0" applyNumberFormat="1" applyAlignment="1">
      <alignment horizontal="right"/>
    </xf>
    <xf numFmtId="14" fontId="0" fillId="0" borderId="0" xfId="0" applyNumberFormat="1" applyFont="1" applyAlignment="1">
      <alignment horizontal="right"/>
    </xf>
    <xf numFmtId="0" fontId="0" fillId="0" borderId="0" xfId="0" applyNumberFormat="1"/>
    <xf numFmtId="49" fontId="0" fillId="0" borderId="0" xfId="0" applyNumberFormat="1" applyFont="1"/>
    <xf numFmtId="49" fontId="0" fillId="0" borderId="0" xfId="0" applyNumberFormat="1"/>
    <xf numFmtId="49" fontId="8" fillId="0" borderId="0" xfId="0" applyNumberFormat="1" applyFont="1"/>
    <xf numFmtId="0" fontId="8" fillId="0" borderId="0" xfId="0" applyNumberFormat="1" applyFont="1"/>
    <xf numFmtId="0" fontId="2" fillId="0" borderId="1" xfId="0" applyNumberFormat="1" applyFont="1" applyBorder="1" applyAlignment="1">
      <alignment wrapText="1"/>
    </xf>
    <xf numFmtId="9" fontId="0" fillId="0" borderId="0" xfId="0" applyNumberFormat="1"/>
    <xf numFmtId="0" fontId="6" fillId="0" borderId="0" xfId="0" applyFont="1" applyAlignment="1">
      <alignment horizontal="center"/>
    </xf>
    <xf numFmtId="0" fontId="6" fillId="0" borderId="0" xfId="0" applyFont="1" applyAlignment="1">
      <alignment horizontal="left"/>
    </xf>
    <xf numFmtId="2" fontId="7" fillId="3" borderId="1" xfId="0" applyNumberFormat="1" applyFont="1" applyFill="1" applyBorder="1" applyAlignment="1">
      <alignment wrapText="1"/>
    </xf>
    <xf numFmtId="2" fontId="0" fillId="0" borderId="0" xfId="0" applyNumberFormat="1"/>
  </cellXfs>
  <cellStyles count="1">
    <cellStyle name="一般"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tabSelected="1" zoomScale="55" zoomScaleNormal="55" workbookViewId="0">
      <selection activeCell="E19" sqref="E19"/>
    </sheetView>
  </sheetViews>
  <sheetFormatPr defaultRowHeight="15.75"/>
  <cols>
    <col min="1" max="1" width="11.75" style="6" customWidth="1"/>
    <col min="2" max="2" width="9" style="6" customWidth="1"/>
    <col min="3" max="3" width="8.5" style="6" bestFit="1" customWidth="1"/>
    <col min="4" max="4" width="31.5" style="6" bestFit="1" customWidth="1"/>
    <col min="5" max="5" width="67.5" style="6" bestFit="1" customWidth="1"/>
    <col min="6" max="6" width="7.875" style="6" bestFit="1" customWidth="1"/>
    <col min="7" max="7" width="9" style="6" bestFit="1" customWidth="1"/>
    <col min="8" max="8" width="24" style="6" customWidth="1"/>
    <col min="9" max="9" width="14.375" style="6" customWidth="1"/>
    <col min="10" max="10" width="24" style="6" bestFit="1" customWidth="1"/>
    <col min="11" max="11" width="25.125" style="6" bestFit="1" customWidth="1"/>
    <col min="12" max="12" width="9" style="6"/>
    <col min="13" max="13" width="20" style="6" bestFit="1" customWidth="1"/>
    <col min="14" max="16384" width="9" style="6"/>
  </cols>
  <sheetData>
    <row r="1" spans="1:16" ht="25.5" customHeight="1">
      <c r="A1" s="43" t="s">
        <v>0</v>
      </c>
      <c r="B1" s="43"/>
      <c r="C1" s="5"/>
    </row>
    <row r="2" spans="1:16" s="9" customFormat="1" ht="21" customHeight="1">
      <c r="A2" s="8" t="s">
        <v>7</v>
      </c>
      <c r="B2" s="8" t="s">
        <v>1</v>
      </c>
      <c r="C2" s="8" t="s">
        <v>2</v>
      </c>
      <c r="D2" s="8" t="s">
        <v>3</v>
      </c>
      <c r="E2" s="8" t="s">
        <v>4</v>
      </c>
      <c r="F2" s="10" t="s">
        <v>87</v>
      </c>
      <c r="G2" s="10" t="s">
        <v>92</v>
      </c>
      <c r="H2" s="10" t="s">
        <v>91</v>
      </c>
      <c r="I2" s="11" t="s">
        <v>88</v>
      </c>
      <c r="J2" s="11" t="s">
        <v>89</v>
      </c>
      <c r="K2" s="10" t="s">
        <v>90</v>
      </c>
      <c r="L2" s="11" t="s">
        <v>85</v>
      </c>
      <c r="M2" s="11" t="s">
        <v>86</v>
      </c>
      <c r="N2" s="12"/>
      <c r="O2" s="12"/>
      <c r="P2" s="12"/>
    </row>
    <row r="3" spans="1:16">
      <c r="A3" s="6">
        <v>1</v>
      </c>
      <c r="B3" s="6">
        <v>1</v>
      </c>
      <c r="C3" s="6" t="s">
        <v>9</v>
      </c>
      <c r="D3" s="6" t="s">
        <v>5</v>
      </c>
      <c r="E3" s="6" t="s">
        <v>6</v>
      </c>
      <c r="F3" s="13" t="s">
        <v>93</v>
      </c>
      <c r="G3" s="13">
        <v>2</v>
      </c>
      <c r="H3" s="13" t="s">
        <v>12</v>
      </c>
      <c r="I3" s="13">
        <v>20</v>
      </c>
      <c r="J3" s="13">
        <v>4</v>
      </c>
      <c r="K3" s="14">
        <v>499</v>
      </c>
      <c r="L3" s="15" t="s">
        <v>114</v>
      </c>
      <c r="M3" s="13"/>
      <c r="N3" s="13"/>
      <c r="O3" s="13"/>
      <c r="P3" s="13"/>
    </row>
    <row r="4" spans="1:16">
      <c r="A4" s="6">
        <v>1</v>
      </c>
      <c r="B4" s="6">
        <v>1</v>
      </c>
      <c r="C4" s="6" t="s">
        <v>8</v>
      </c>
      <c r="D4" s="6" t="s">
        <v>5</v>
      </c>
      <c r="E4" s="6" t="s">
        <v>6</v>
      </c>
      <c r="F4" s="13" t="s">
        <v>93</v>
      </c>
      <c r="G4" s="13">
        <v>2</v>
      </c>
      <c r="H4" s="13" t="s">
        <v>11</v>
      </c>
      <c r="I4" s="13">
        <v>20</v>
      </c>
      <c r="J4" s="13">
        <v>4</v>
      </c>
      <c r="K4" s="14">
        <v>499</v>
      </c>
      <c r="L4" s="15" t="s">
        <v>115</v>
      </c>
      <c r="M4" s="13"/>
      <c r="N4" s="13"/>
      <c r="O4" s="13"/>
      <c r="P4" s="13"/>
    </row>
    <row r="5" spans="1:16">
      <c r="A5" s="6">
        <v>1</v>
      </c>
      <c r="B5" s="6">
        <v>1</v>
      </c>
      <c r="C5" s="6" t="s">
        <v>10</v>
      </c>
      <c r="D5" s="6" t="s">
        <v>5</v>
      </c>
      <c r="E5" s="6" t="s">
        <v>6</v>
      </c>
      <c r="F5" s="13" t="s">
        <v>93</v>
      </c>
      <c r="G5" s="13">
        <v>2</v>
      </c>
      <c r="H5" s="13" t="s">
        <v>13</v>
      </c>
      <c r="I5" s="13">
        <v>20</v>
      </c>
      <c r="J5" s="13">
        <v>4</v>
      </c>
      <c r="K5" s="14">
        <v>599</v>
      </c>
      <c r="L5" s="15" t="s">
        <v>116</v>
      </c>
      <c r="M5" s="13"/>
      <c r="N5" s="13"/>
      <c r="O5" s="13"/>
      <c r="P5" s="13"/>
    </row>
    <row r="6" spans="1:16">
      <c r="A6" s="6">
        <v>1</v>
      </c>
      <c r="B6" s="6">
        <v>1</v>
      </c>
      <c r="C6" s="7" t="s">
        <v>14</v>
      </c>
      <c r="D6" s="7" t="s">
        <v>17</v>
      </c>
      <c r="E6" s="7" t="s">
        <v>18</v>
      </c>
      <c r="F6" s="16" t="s">
        <v>94</v>
      </c>
      <c r="G6" s="16">
        <v>2</v>
      </c>
      <c r="H6" s="16" t="s">
        <v>12</v>
      </c>
      <c r="I6" s="16">
        <v>20</v>
      </c>
      <c r="J6" s="13">
        <v>4</v>
      </c>
      <c r="K6" s="17">
        <v>299</v>
      </c>
      <c r="L6" s="15" t="s">
        <v>117</v>
      </c>
      <c r="M6" s="13"/>
      <c r="N6" s="13"/>
      <c r="O6" s="13"/>
      <c r="P6" s="13"/>
    </row>
    <row r="7" spans="1:16">
      <c r="A7" s="6">
        <v>1</v>
      </c>
      <c r="B7" s="6">
        <v>1</v>
      </c>
      <c r="C7" s="7" t="s">
        <v>15</v>
      </c>
      <c r="D7" s="7" t="s">
        <v>17</v>
      </c>
      <c r="E7" s="7" t="s">
        <v>18</v>
      </c>
      <c r="F7" s="16" t="s">
        <v>94</v>
      </c>
      <c r="G7" s="13">
        <v>2</v>
      </c>
      <c r="H7" s="16" t="s">
        <v>11</v>
      </c>
      <c r="I7" s="16">
        <v>20</v>
      </c>
      <c r="J7" s="13">
        <v>4</v>
      </c>
      <c r="K7" s="24">
        <v>299</v>
      </c>
      <c r="L7" s="25" t="s">
        <v>118</v>
      </c>
      <c r="M7" s="22"/>
      <c r="N7" s="13"/>
      <c r="O7" s="13"/>
      <c r="P7" s="13"/>
    </row>
    <row r="8" spans="1:16">
      <c r="A8" s="6">
        <v>1</v>
      </c>
      <c r="B8" s="6">
        <v>1</v>
      </c>
      <c r="C8" s="7" t="s">
        <v>16</v>
      </c>
      <c r="D8" s="7" t="s">
        <v>17</v>
      </c>
      <c r="E8" s="7" t="s">
        <v>18</v>
      </c>
      <c r="F8" s="16" t="s">
        <v>94</v>
      </c>
      <c r="G8" s="13">
        <v>2</v>
      </c>
      <c r="H8" s="16" t="s">
        <v>19</v>
      </c>
      <c r="I8" s="16">
        <v>20</v>
      </c>
      <c r="J8" s="13">
        <v>4</v>
      </c>
      <c r="K8" s="14">
        <v>299</v>
      </c>
      <c r="L8" s="23" t="s">
        <v>119</v>
      </c>
      <c r="M8" s="13"/>
      <c r="N8" s="13"/>
      <c r="O8" s="13"/>
      <c r="P8" s="13"/>
    </row>
    <row r="9" spans="1:16">
      <c r="A9" s="6">
        <v>1</v>
      </c>
      <c r="B9" s="6">
        <v>1</v>
      </c>
      <c r="C9" s="7" t="s">
        <v>42</v>
      </c>
      <c r="D9" s="7" t="s">
        <v>20</v>
      </c>
      <c r="E9" s="6" t="s">
        <v>21</v>
      </c>
      <c r="F9" s="16" t="s">
        <v>95</v>
      </c>
      <c r="G9" s="13">
        <v>2</v>
      </c>
      <c r="H9" s="13" t="s">
        <v>12</v>
      </c>
      <c r="I9" s="16">
        <v>20</v>
      </c>
      <c r="J9" s="13">
        <v>4</v>
      </c>
      <c r="K9" s="17">
        <v>299</v>
      </c>
      <c r="L9" s="15" t="s">
        <v>120</v>
      </c>
      <c r="M9" s="13"/>
      <c r="N9" s="13"/>
      <c r="O9" s="13"/>
      <c r="P9" s="13"/>
    </row>
    <row r="10" spans="1:16">
      <c r="A10" s="6">
        <v>1</v>
      </c>
      <c r="B10" s="6">
        <v>1</v>
      </c>
      <c r="C10" s="7" t="s">
        <v>43</v>
      </c>
      <c r="D10" s="7" t="s">
        <v>20</v>
      </c>
      <c r="E10" s="6" t="s">
        <v>21</v>
      </c>
      <c r="F10" s="16" t="s">
        <v>95</v>
      </c>
      <c r="G10" s="13">
        <v>2</v>
      </c>
      <c r="H10" s="16" t="s">
        <v>19</v>
      </c>
      <c r="I10" s="16">
        <v>20</v>
      </c>
      <c r="J10" s="13">
        <v>4</v>
      </c>
      <c r="K10" s="14">
        <v>299</v>
      </c>
      <c r="L10" s="26" t="s">
        <v>121</v>
      </c>
      <c r="M10" s="13"/>
      <c r="N10" s="13"/>
      <c r="O10" s="13"/>
      <c r="P10" s="13"/>
    </row>
    <row r="11" spans="1:16">
      <c r="A11" s="6">
        <v>1</v>
      </c>
      <c r="B11" s="6">
        <v>1</v>
      </c>
      <c r="C11" s="7" t="s">
        <v>44</v>
      </c>
      <c r="D11" s="7" t="s">
        <v>20</v>
      </c>
      <c r="E11" s="6" t="s">
        <v>21</v>
      </c>
      <c r="F11" s="16" t="s">
        <v>95</v>
      </c>
      <c r="G11" s="13">
        <v>2</v>
      </c>
      <c r="H11" s="16" t="s">
        <v>13</v>
      </c>
      <c r="I11" s="16">
        <v>20</v>
      </c>
      <c r="J11" s="13">
        <v>4</v>
      </c>
      <c r="K11" s="14">
        <v>399</v>
      </c>
      <c r="L11" s="27" t="s">
        <v>122</v>
      </c>
      <c r="M11" s="13"/>
      <c r="N11" s="13"/>
      <c r="O11" s="13"/>
      <c r="P11" s="13"/>
    </row>
    <row r="12" spans="1:16">
      <c r="A12" s="6">
        <v>1</v>
      </c>
      <c r="B12" s="6">
        <v>1</v>
      </c>
      <c r="C12" s="6" t="s">
        <v>45</v>
      </c>
      <c r="D12" s="6" t="s">
        <v>22</v>
      </c>
      <c r="E12" s="6" t="s">
        <v>23</v>
      </c>
      <c r="F12" s="16" t="s">
        <v>96</v>
      </c>
      <c r="G12" s="13">
        <v>2</v>
      </c>
      <c r="H12" s="13" t="s">
        <v>24</v>
      </c>
      <c r="I12" s="16">
        <v>20</v>
      </c>
      <c r="J12" s="13">
        <v>4</v>
      </c>
      <c r="K12" s="17">
        <v>299</v>
      </c>
      <c r="L12" s="28" t="s">
        <v>123</v>
      </c>
      <c r="M12" s="13"/>
      <c r="N12" s="13"/>
      <c r="O12" s="13"/>
      <c r="P12" s="13"/>
    </row>
    <row r="13" spans="1:16">
      <c r="A13" s="6">
        <v>1</v>
      </c>
      <c r="B13" s="6">
        <v>1</v>
      </c>
      <c r="C13" s="6" t="s">
        <v>46</v>
      </c>
      <c r="D13" s="6" t="s">
        <v>22</v>
      </c>
      <c r="E13" s="6" t="s">
        <v>23</v>
      </c>
      <c r="F13" s="16" t="s">
        <v>96</v>
      </c>
      <c r="G13" s="13">
        <v>2</v>
      </c>
      <c r="H13" s="16" t="s">
        <v>13</v>
      </c>
      <c r="I13" s="16">
        <v>20</v>
      </c>
      <c r="J13" s="13">
        <v>4</v>
      </c>
      <c r="K13" s="14">
        <v>399</v>
      </c>
      <c r="L13" s="28" t="s">
        <v>124</v>
      </c>
      <c r="M13" s="13"/>
      <c r="N13" s="13"/>
      <c r="O13" s="13"/>
      <c r="P13" s="13"/>
    </row>
    <row r="14" spans="1:16">
      <c r="A14" s="6">
        <v>1</v>
      </c>
      <c r="B14" s="6">
        <v>1</v>
      </c>
      <c r="C14" s="6" t="s">
        <v>47</v>
      </c>
      <c r="D14" s="6" t="s">
        <v>25</v>
      </c>
      <c r="E14" s="6" t="s">
        <v>26</v>
      </c>
      <c r="F14" s="16" t="s">
        <v>97</v>
      </c>
      <c r="G14" s="13">
        <v>2</v>
      </c>
      <c r="H14" s="13" t="s">
        <v>24</v>
      </c>
      <c r="I14" s="16">
        <v>20</v>
      </c>
      <c r="J14" s="13">
        <v>4</v>
      </c>
      <c r="K14" s="14">
        <v>399</v>
      </c>
      <c r="L14" s="25" t="s">
        <v>125</v>
      </c>
      <c r="M14" s="13"/>
      <c r="N14" s="13"/>
      <c r="O14" s="13"/>
      <c r="P14" s="13"/>
    </row>
    <row r="15" spans="1:16">
      <c r="A15" s="6">
        <v>1</v>
      </c>
      <c r="B15" s="6">
        <v>1</v>
      </c>
      <c r="C15" s="6" t="s">
        <v>48</v>
      </c>
      <c r="D15" s="6" t="s">
        <v>25</v>
      </c>
      <c r="E15" s="6" t="s">
        <v>26</v>
      </c>
      <c r="F15" s="16" t="s">
        <v>97</v>
      </c>
      <c r="G15" s="13">
        <v>2</v>
      </c>
      <c r="H15" s="16" t="s">
        <v>13</v>
      </c>
      <c r="I15" s="16">
        <v>20</v>
      </c>
      <c r="J15" s="13">
        <v>4</v>
      </c>
      <c r="K15" s="14">
        <v>499</v>
      </c>
      <c r="L15" s="25" t="s">
        <v>126</v>
      </c>
      <c r="M15" s="22"/>
      <c r="N15" s="13"/>
      <c r="O15" s="13"/>
      <c r="P15" s="13"/>
    </row>
    <row r="16" spans="1:16">
      <c r="A16" s="6">
        <v>1</v>
      </c>
      <c r="B16" s="6">
        <v>1</v>
      </c>
      <c r="C16" s="6" t="s">
        <v>49</v>
      </c>
      <c r="D16" s="6" t="s">
        <v>27</v>
      </c>
      <c r="E16" s="6" t="s">
        <v>28</v>
      </c>
      <c r="F16" s="16" t="s">
        <v>98</v>
      </c>
      <c r="G16" s="13">
        <v>3</v>
      </c>
      <c r="H16" s="18" t="s">
        <v>12</v>
      </c>
      <c r="I16" s="19">
        <v>20</v>
      </c>
      <c r="J16" s="13">
        <v>4</v>
      </c>
      <c r="K16" s="14">
        <v>599</v>
      </c>
      <c r="L16" s="26" t="s">
        <v>128</v>
      </c>
      <c r="M16" s="22"/>
      <c r="N16" s="13"/>
      <c r="O16" s="13"/>
      <c r="P16" s="13"/>
    </row>
    <row r="17" spans="1:16">
      <c r="A17" s="6">
        <v>1</v>
      </c>
      <c r="B17" s="6">
        <v>1</v>
      </c>
      <c r="C17" s="6" t="s">
        <v>50</v>
      </c>
      <c r="D17" s="6" t="s">
        <v>27</v>
      </c>
      <c r="E17" s="6" t="s">
        <v>28</v>
      </c>
      <c r="F17" s="16" t="s">
        <v>98</v>
      </c>
      <c r="G17" s="13">
        <v>3</v>
      </c>
      <c r="H17" s="13" t="s">
        <v>11</v>
      </c>
      <c r="I17" s="16">
        <v>20</v>
      </c>
      <c r="J17" s="13">
        <v>4</v>
      </c>
      <c r="K17" s="29">
        <v>599</v>
      </c>
      <c r="L17" s="25" t="s">
        <v>127</v>
      </c>
      <c r="M17" s="30"/>
      <c r="N17" s="30"/>
      <c r="O17" s="13"/>
      <c r="P17" s="13"/>
    </row>
    <row r="18" spans="1:16">
      <c r="A18" s="6">
        <v>1</v>
      </c>
      <c r="B18" s="6">
        <v>1</v>
      </c>
      <c r="C18" s="6" t="s">
        <v>51</v>
      </c>
      <c r="D18" s="6" t="s">
        <v>27</v>
      </c>
      <c r="E18" s="6" t="s">
        <v>28</v>
      </c>
      <c r="F18" s="16" t="s">
        <v>98</v>
      </c>
      <c r="G18" s="13">
        <v>3</v>
      </c>
      <c r="H18" s="13" t="s">
        <v>13</v>
      </c>
      <c r="I18" s="16">
        <v>20</v>
      </c>
      <c r="J18" s="13">
        <v>4</v>
      </c>
      <c r="K18" s="29">
        <v>799</v>
      </c>
      <c r="L18" s="28" t="s">
        <v>129</v>
      </c>
      <c r="M18" s="30"/>
      <c r="N18" s="30"/>
      <c r="O18" s="13"/>
      <c r="P18" s="13"/>
    </row>
    <row r="19" spans="1:16">
      <c r="A19" s="6">
        <v>1</v>
      </c>
      <c r="B19" s="6">
        <v>1</v>
      </c>
      <c r="C19" s="6" t="s">
        <v>52</v>
      </c>
      <c r="D19" s="6" t="s">
        <v>29</v>
      </c>
      <c r="E19" s="6" t="s">
        <v>30</v>
      </c>
      <c r="F19" s="16" t="s">
        <v>99</v>
      </c>
      <c r="G19" s="13">
        <v>3</v>
      </c>
      <c r="H19" s="18" t="s">
        <v>12</v>
      </c>
      <c r="I19" s="19">
        <v>20</v>
      </c>
      <c r="J19" s="13">
        <v>4</v>
      </c>
      <c r="K19" s="29">
        <v>699</v>
      </c>
      <c r="L19" s="25" t="s">
        <v>130</v>
      </c>
      <c r="M19" s="30"/>
      <c r="N19" s="30"/>
      <c r="O19" s="13"/>
      <c r="P19" s="13"/>
    </row>
    <row r="20" spans="1:16">
      <c r="A20" s="6">
        <v>1</v>
      </c>
      <c r="B20" s="6">
        <v>1</v>
      </c>
      <c r="C20" s="6" t="s">
        <v>53</v>
      </c>
      <c r="D20" s="6" t="s">
        <v>29</v>
      </c>
      <c r="E20" s="6" t="s">
        <v>30</v>
      </c>
      <c r="F20" s="16" t="s">
        <v>99</v>
      </c>
      <c r="G20" s="13">
        <v>3</v>
      </c>
      <c r="H20" s="13" t="s">
        <v>11</v>
      </c>
      <c r="I20" s="19">
        <v>20</v>
      </c>
      <c r="J20" s="13">
        <v>4</v>
      </c>
      <c r="K20" s="29">
        <v>699</v>
      </c>
      <c r="L20" s="25" t="s">
        <v>131</v>
      </c>
      <c r="M20" s="30"/>
      <c r="N20" s="30"/>
      <c r="O20" s="13"/>
      <c r="P20" s="13"/>
    </row>
    <row r="21" spans="1:16">
      <c r="A21" s="6">
        <v>1</v>
      </c>
      <c r="B21" s="6">
        <v>1</v>
      </c>
      <c r="C21" s="6" t="s">
        <v>54</v>
      </c>
      <c r="D21" s="6" t="s">
        <v>29</v>
      </c>
      <c r="E21" s="6" t="s">
        <v>30</v>
      </c>
      <c r="F21" s="16" t="s">
        <v>99</v>
      </c>
      <c r="G21" s="13">
        <v>3</v>
      </c>
      <c r="H21" s="13" t="s">
        <v>13</v>
      </c>
      <c r="I21" s="19">
        <v>20</v>
      </c>
      <c r="J21" s="13">
        <v>4</v>
      </c>
      <c r="K21" s="29">
        <v>899</v>
      </c>
      <c r="L21" s="28" t="s">
        <v>132</v>
      </c>
      <c r="M21" s="30"/>
      <c r="N21" s="30"/>
      <c r="O21" s="13"/>
      <c r="P21" s="13"/>
    </row>
    <row r="22" spans="1:16">
      <c r="A22" s="6">
        <v>1</v>
      </c>
      <c r="B22" s="6">
        <v>1</v>
      </c>
      <c r="C22" s="6" t="s">
        <v>55</v>
      </c>
      <c r="D22" s="6" t="s">
        <v>31</v>
      </c>
      <c r="E22" s="6" t="s">
        <v>32</v>
      </c>
      <c r="F22" s="16" t="s">
        <v>100</v>
      </c>
      <c r="G22" s="13">
        <v>3</v>
      </c>
      <c r="H22" s="13" t="s">
        <v>24</v>
      </c>
      <c r="I22" s="19">
        <v>20</v>
      </c>
      <c r="J22" s="13">
        <v>4</v>
      </c>
      <c r="K22" s="29">
        <v>499</v>
      </c>
      <c r="L22" s="28" t="s">
        <v>133</v>
      </c>
      <c r="M22" s="30"/>
      <c r="N22" s="30"/>
      <c r="O22" s="13"/>
      <c r="P22" s="13"/>
    </row>
    <row r="23" spans="1:16">
      <c r="A23" s="6">
        <v>1</v>
      </c>
      <c r="B23" s="6">
        <v>1</v>
      </c>
      <c r="C23" s="6" t="s">
        <v>56</v>
      </c>
      <c r="D23" s="6" t="s">
        <v>31</v>
      </c>
      <c r="E23" s="6" t="s">
        <v>32</v>
      </c>
      <c r="F23" s="16" t="s">
        <v>100</v>
      </c>
      <c r="G23" s="13">
        <v>3</v>
      </c>
      <c r="H23" s="13" t="s">
        <v>33</v>
      </c>
      <c r="I23" s="19">
        <v>20</v>
      </c>
      <c r="J23" s="13">
        <v>4</v>
      </c>
      <c r="K23" s="29">
        <v>499</v>
      </c>
      <c r="L23" s="28" t="s">
        <v>134</v>
      </c>
      <c r="M23" s="30"/>
      <c r="N23" s="30"/>
      <c r="O23" s="13"/>
      <c r="P23" s="13"/>
    </row>
    <row r="24" spans="1:16">
      <c r="A24" s="6">
        <v>1</v>
      </c>
      <c r="B24" s="6">
        <v>1</v>
      </c>
      <c r="C24" s="6" t="s">
        <v>57</v>
      </c>
      <c r="D24" s="6" t="s">
        <v>34</v>
      </c>
      <c r="E24" s="6" t="s">
        <v>35</v>
      </c>
      <c r="F24" s="16" t="s">
        <v>101</v>
      </c>
      <c r="G24" s="13">
        <v>3</v>
      </c>
      <c r="H24" s="13" t="s">
        <v>11</v>
      </c>
      <c r="I24" s="19">
        <v>20</v>
      </c>
      <c r="J24" s="13">
        <v>4</v>
      </c>
      <c r="K24" s="29">
        <v>699</v>
      </c>
      <c r="L24" s="28" t="s">
        <v>135</v>
      </c>
      <c r="M24" s="30"/>
      <c r="N24" s="30"/>
      <c r="O24" s="13"/>
      <c r="P24" s="13"/>
    </row>
    <row r="25" spans="1:16">
      <c r="A25" s="6">
        <v>1</v>
      </c>
      <c r="B25" s="6">
        <v>1</v>
      </c>
      <c r="C25" s="6" t="s">
        <v>58</v>
      </c>
      <c r="D25" s="6" t="s">
        <v>34</v>
      </c>
      <c r="E25" s="6" t="s">
        <v>35</v>
      </c>
      <c r="F25" s="16" t="s">
        <v>101</v>
      </c>
      <c r="G25" s="13">
        <v>3</v>
      </c>
      <c r="H25" s="13" t="s">
        <v>36</v>
      </c>
      <c r="I25" s="19">
        <v>20</v>
      </c>
      <c r="J25" s="13">
        <v>4</v>
      </c>
      <c r="K25" s="29">
        <v>899</v>
      </c>
      <c r="L25" s="25" t="s">
        <v>136</v>
      </c>
      <c r="M25" s="30"/>
      <c r="N25" s="30"/>
      <c r="O25" s="13"/>
      <c r="P25" s="13"/>
    </row>
    <row r="26" spans="1:16">
      <c r="A26" s="6">
        <v>1</v>
      </c>
      <c r="B26" s="6">
        <v>1</v>
      </c>
      <c r="C26" s="6" t="s">
        <v>59</v>
      </c>
      <c r="D26" s="6" t="s">
        <v>37</v>
      </c>
      <c r="E26" s="6" t="s">
        <v>38</v>
      </c>
      <c r="F26" s="16" t="s">
        <v>102</v>
      </c>
      <c r="G26" s="13">
        <v>3</v>
      </c>
      <c r="H26" s="18">
        <v>43015</v>
      </c>
      <c r="I26" s="19">
        <v>20</v>
      </c>
      <c r="J26" s="13">
        <v>4</v>
      </c>
      <c r="K26" s="29">
        <v>899</v>
      </c>
      <c r="L26" s="28" t="s">
        <v>137</v>
      </c>
      <c r="M26" s="30"/>
      <c r="N26" s="30"/>
      <c r="O26" s="13"/>
      <c r="P26" s="13"/>
    </row>
    <row r="27" spans="1:16">
      <c r="A27" s="6">
        <v>1</v>
      </c>
      <c r="B27" s="6">
        <v>1</v>
      </c>
      <c r="C27" s="6" t="s">
        <v>60</v>
      </c>
      <c r="D27" s="6" t="s">
        <v>37</v>
      </c>
      <c r="E27" s="6" t="s">
        <v>38</v>
      </c>
      <c r="F27" s="16" t="s">
        <v>102</v>
      </c>
      <c r="G27" s="13">
        <v>3</v>
      </c>
      <c r="H27" s="18">
        <v>43025</v>
      </c>
      <c r="I27" s="19">
        <v>20</v>
      </c>
      <c r="J27" s="13">
        <v>4</v>
      </c>
      <c r="K27" s="29">
        <v>899</v>
      </c>
      <c r="L27" s="28" t="s">
        <v>138</v>
      </c>
      <c r="M27" s="30"/>
      <c r="N27" s="30"/>
      <c r="O27" s="13"/>
      <c r="P27" s="13"/>
    </row>
    <row r="28" spans="1:16">
      <c r="A28" s="6">
        <v>1</v>
      </c>
      <c r="B28" s="6">
        <v>1</v>
      </c>
      <c r="C28" s="6" t="s">
        <v>61</v>
      </c>
      <c r="D28" s="6" t="s">
        <v>37</v>
      </c>
      <c r="E28" s="6" t="s">
        <v>38</v>
      </c>
      <c r="F28" s="16" t="s">
        <v>102</v>
      </c>
      <c r="G28" s="13">
        <v>3</v>
      </c>
      <c r="H28" s="18">
        <v>43032</v>
      </c>
      <c r="I28" s="19">
        <v>20</v>
      </c>
      <c r="J28" s="13">
        <v>4</v>
      </c>
      <c r="K28" s="29">
        <v>899</v>
      </c>
      <c r="L28" s="28" t="s">
        <v>139</v>
      </c>
      <c r="M28" s="30"/>
      <c r="N28" s="30"/>
      <c r="O28" s="13"/>
      <c r="P28" s="13"/>
    </row>
    <row r="29" spans="1:16">
      <c r="A29" s="6">
        <v>1</v>
      </c>
      <c r="B29" s="6">
        <v>1</v>
      </c>
      <c r="C29" s="6" t="s">
        <v>62</v>
      </c>
      <c r="D29" s="6" t="s">
        <v>39</v>
      </c>
      <c r="E29" s="6" t="s">
        <v>40</v>
      </c>
      <c r="F29" s="16" t="s">
        <v>103</v>
      </c>
      <c r="G29" s="13">
        <v>3</v>
      </c>
      <c r="H29" s="13" t="s">
        <v>11</v>
      </c>
      <c r="I29" s="19">
        <v>20</v>
      </c>
      <c r="J29" s="13">
        <v>4</v>
      </c>
      <c r="K29" s="29">
        <v>699</v>
      </c>
      <c r="L29" s="28" t="s">
        <v>140</v>
      </c>
      <c r="M29" s="30"/>
      <c r="N29" s="30"/>
      <c r="O29" s="13"/>
      <c r="P29" s="13"/>
    </row>
    <row r="30" spans="1:16">
      <c r="A30" s="6">
        <v>1</v>
      </c>
      <c r="B30" s="6">
        <v>1</v>
      </c>
      <c r="C30" s="6" t="s">
        <v>63</v>
      </c>
      <c r="D30" s="6" t="s">
        <v>39</v>
      </c>
      <c r="E30" s="6" t="s">
        <v>40</v>
      </c>
      <c r="F30" s="16" t="s">
        <v>103</v>
      </c>
      <c r="G30" s="13">
        <v>3</v>
      </c>
      <c r="H30" s="13" t="s">
        <v>36</v>
      </c>
      <c r="I30" s="19">
        <v>20</v>
      </c>
      <c r="J30" s="13">
        <v>4</v>
      </c>
      <c r="K30" s="29">
        <v>899</v>
      </c>
      <c r="L30" s="28" t="s">
        <v>141</v>
      </c>
      <c r="M30" s="30"/>
      <c r="N30" s="30"/>
      <c r="O30" s="13"/>
      <c r="P30" s="13"/>
    </row>
    <row r="31" spans="1:16">
      <c r="F31" s="13"/>
      <c r="G31" s="13"/>
      <c r="H31" s="13"/>
      <c r="I31" s="13"/>
      <c r="J31" s="13"/>
      <c r="K31" s="30"/>
      <c r="L31" s="30"/>
      <c r="M31" s="30"/>
      <c r="N31" s="30"/>
      <c r="O31" s="13"/>
      <c r="P31" s="13"/>
    </row>
    <row r="32" spans="1:16">
      <c r="A32" s="44" t="s">
        <v>41</v>
      </c>
      <c r="B32" s="44"/>
      <c r="F32" s="13"/>
      <c r="G32" s="13"/>
      <c r="H32" s="13"/>
      <c r="I32" s="13"/>
      <c r="J32" s="13"/>
      <c r="K32" s="30"/>
      <c r="L32" s="30"/>
      <c r="M32" s="30"/>
      <c r="N32" s="30"/>
      <c r="O32" s="13"/>
      <c r="P32" s="13"/>
    </row>
    <row r="33" spans="1:16" s="8" customFormat="1" ht="30">
      <c r="A33" s="8" t="s">
        <v>7</v>
      </c>
      <c r="B33" s="8" t="s">
        <v>1</v>
      </c>
      <c r="C33" s="8" t="s">
        <v>2</v>
      </c>
      <c r="D33" s="8" t="s">
        <v>3</v>
      </c>
      <c r="E33" s="8" t="s">
        <v>4</v>
      </c>
      <c r="F33" s="10"/>
      <c r="G33" s="10" t="s">
        <v>92</v>
      </c>
      <c r="H33" s="10" t="s">
        <v>91</v>
      </c>
      <c r="I33" s="11" t="s">
        <v>88</v>
      </c>
      <c r="J33" s="11" t="s">
        <v>89</v>
      </c>
      <c r="K33" s="31" t="s">
        <v>90</v>
      </c>
      <c r="L33" s="32" t="s">
        <v>85</v>
      </c>
      <c r="M33" s="32" t="s">
        <v>86</v>
      </c>
      <c r="N33" s="31"/>
      <c r="O33" s="10"/>
      <c r="P33" s="10"/>
    </row>
    <row r="34" spans="1:16">
      <c r="A34" s="6">
        <v>2</v>
      </c>
      <c r="C34" s="6" t="s">
        <v>166</v>
      </c>
      <c r="D34" s="6" t="s">
        <v>64</v>
      </c>
      <c r="E34" s="6" t="s">
        <v>69</v>
      </c>
      <c r="F34" s="13" t="s">
        <v>104</v>
      </c>
      <c r="G34" s="13">
        <v>5</v>
      </c>
      <c r="H34" s="13" t="s">
        <v>24</v>
      </c>
      <c r="I34" s="13">
        <v>15</v>
      </c>
      <c r="J34" s="13">
        <v>5</v>
      </c>
      <c r="K34" s="29">
        <v>7999</v>
      </c>
      <c r="L34" s="28" t="s">
        <v>142</v>
      </c>
      <c r="M34" s="30"/>
      <c r="N34" s="30"/>
      <c r="O34" s="13"/>
      <c r="P34" s="13"/>
    </row>
    <row r="35" spans="1:16">
      <c r="A35" s="6">
        <v>2</v>
      </c>
      <c r="C35" s="6" t="s">
        <v>167</v>
      </c>
      <c r="D35" s="6" t="s">
        <v>64</v>
      </c>
      <c r="E35" s="6" t="s">
        <v>69</v>
      </c>
      <c r="F35" s="13" t="s">
        <v>104</v>
      </c>
      <c r="G35" s="13">
        <v>5</v>
      </c>
      <c r="H35" s="13" t="s">
        <v>33</v>
      </c>
      <c r="I35" s="13">
        <v>15</v>
      </c>
      <c r="J35" s="13">
        <v>5</v>
      </c>
      <c r="K35" s="29">
        <v>7999</v>
      </c>
      <c r="L35" s="28" t="s">
        <v>143</v>
      </c>
      <c r="M35" s="30"/>
      <c r="N35" s="30"/>
      <c r="O35" s="13"/>
      <c r="P35" s="13"/>
    </row>
    <row r="36" spans="1:16">
      <c r="A36" s="6">
        <v>2</v>
      </c>
      <c r="C36" s="6" t="s">
        <v>168</v>
      </c>
      <c r="D36" s="6" t="s">
        <v>65</v>
      </c>
      <c r="E36" s="1" t="s">
        <v>70</v>
      </c>
      <c r="F36" s="20" t="s">
        <v>109</v>
      </c>
      <c r="G36" s="13">
        <v>5</v>
      </c>
      <c r="H36" s="13" t="s">
        <v>12</v>
      </c>
      <c r="I36" s="13">
        <v>15</v>
      </c>
      <c r="J36" s="13">
        <v>5</v>
      </c>
      <c r="K36" s="29">
        <v>7999</v>
      </c>
      <c r="L36" s="25" t="s">
        <v>144</v>
      </c>
      <c r="M36" s="30"/>
      <c r="N36" s="30"/>
      <c r="O36" s="13"/>
      <c r="P36" s="13"/>
    </row>
    <row r="37" spans="1:16">
      <c r="A37" s="6">
        <v>2</v>
      </c>
      <c r="C37" s="6" t="s">
        <v>169</v>
      </c>
      <c r="D37" s="6" t="s">
        <v>65</v>
      </c>
      <c r="E37" s="1" t="s">
        <v>70</v>
      </c>
      <c r="F37" s="20" t="s">
        <v>109</v>
      </c>
      <c r="G37" s="13">
        <v>5</v>
      </c>
      <c r="H37" s="13" t="s">
        <v>11</v>
      </c>
      <c r="I37" s="13">
        <v>15</v>
      </c>
      <c r="J37" s="13">
        <v>5</v>
      </c>
      <c r="K37" s="29">
        <v>7999</v>
      </c>
      <c r="L37" s="25" t="s">
        <v>145</v>
      </c>
      <c r="M37" s="30"/>
      <c r="N37" s="30"/>
      <c r="O37" s="13"/>
      <c r="P37" s="13"/>
    </row>
    <row r="38" spans="1:16">
      <c r="A38" s="6">
        <v>2</v>
      </c>
      <c r="C38" s="6" t="s">
        <v>170</v>
      </c>
      <c r="D38" s="6" t="s">
        <v>65</v>
      </c>
      <c r="E38" s="1" t="s">
        <v>70</v>
      </c>
      <c r="F38" s="20" t="s">
        <v>109</v>
      </c>
      <c r="G38" s="13">
        <v>5</v>
      </c>
      <c r="H38" s="13" t="s">
        <v>13</v>
      </c>
      <c r="I38" s="13">
        <v>15</v>
      </c>
      <c r="J38" s="13">
        <v>5</v>
      </c>
      <c r="K38" s="29">
        <v>8999</v>
      </c>
      <c r="L38" s="25" t="s">
        <v>146</v>
      </c>
      <c r="M38" s="30"/>
      <c r="N38" s="30"/>
      <c r="O38" s="13"/>
      <c r="P38" s="13"/>
    </row>
    <row r="39" spans="1:16">
      <c r="A39" s="6">
        <v>2</v>
      </c>
      <c r="C39" s="6" t="s">
        <v>171</v>
      </c>
      <c r="D39" s="6" t="s">
        <v>66</v>
      </c>
      <c r="E39" s="1" t="s">
        <v>71</v>
      </c>
      <c r="F39" s="20" t="s">
        <v>110</v>
      </c>
      <c r="G39" s="13">
        <v>6</v>
      </c>
      <c r="H39" s="13" t="s">
        <v>11</v>
      </c>
      <c r="I39" s="13">
        <v>15</v>
      </c>
      <c r="J39" s="13">
        <v>5</v>
      </c>
      <c r="K39" s="29">
        <v>5399</v>
      </c>
      <c r="L39" s="25" t="s">
        <v>147</v>
      </c>
      <c r="M39" s="30"/>
      <c r="N39" s="30"/>
      <c r="O39" s="13"/>
      <c r="P39" s="13"/>
    </row>
    <row r="40" spans="1:16">
      <c r="A40" s="6">
        <v>2</v>
      </c>
      <c r="C40" s="6" t="s">
        <v>172</v>
      </c>
      <c r="D40" s="6" t="s">
        <v>66</v>
      </c>
      <c r="E40" s="1" t="s">
        <v>71</v>
      </c>
      <c r="F40" s="20" t="s">
        <v>110</v>
      </c>
      <c r="G40" s="13">
        <v>6</v>
      </c>
      <c r="H40" s="13" t="s">
        <v>36</v>
      </c>
      <c r="I40" s="13">
        <v>15</v>
      </c>
      <c r="J40" s="13">
        <v>5</v>
      </c>
      <c r="K40" s="29">
        <v>6399</v>
      </c>
      <c r="L40" s="28" t="s">
        <v>148</v>
      </c>
      <c r="M40" s="30"/>
      <c r="N40" s="30"/>
      <c r="O40" s="13"/>
      <c r="P40" s="13"/>
    </row>
    <row r="41" spans="1:16">
      <c r="A41" s="6">
        <v>2</v>
      </c>
      <c r="C41" s="6" t="s">
        <v>173</v>
      </c>
      <c r="D41" s="6" t="s">
        <v>67</v>
      </c>
      <c r="E41" s="1" t="s">
        <v>72</v>
      </c>
      <c r="F41" s="20" t="s">
        <v>105</v>
      </c>
      <c r="G41" s="13">
        <v>7</v>
      </c>
      <c r="H41" s="13" t="s">
        <v>24</v>
      </c>
      <c r="I41" s="13">
        <v>15</v>
      </c>
      <c r="J41" s="13">
        <v>5</v>
      </c>
      <c r="K41" s="29">
        <v>7399</v>
      </c>
      <c r="L41" s="28" t="s">
        <v>149</v>
      </c>
      <c r="M41" s="30"/>
      <c r="N41" s="30"/>
      <c r="O41" s="13"/>
      <c r="P41" s="13"/>
    </row>
    <row r="42" spans="1:16">
      <c r="A42" s="6">
        <v>2</v>
      </c>
      <c r="C42" s="6" t="s">
        <v>174</v>
      </c>
      <c r="D42" s="6" t="s">
        <v>67</v>
      </c>
      <c r="E42" s="1" t="s">
        <v>72</v>
      </c>
      <c r="F42" s="20" t="s">
        <v>105</v>
      </c>
      <c r="G42" s="13">
        <v>7</v>
      </c>
      <c r="H42" s="13" t="s">
        <v>13</v>
      </c>
      <c r="I42" s="13">
        <v>15</v>
      </c>
      <c r="J42" s="13">
        <v>5</v>
      </c>
      <c r="K42" s="29">
        <v>8399</v>
      </c>
      <c r="L42" s="25" t="s">
        <v>150</v>
      </c>
      <c r="M42" s="30"/>
      <c r="N42" s="30"/>
      <c r="O42" s="13"/>
      <c r="P42" s="13"/>
    </row>
    <row r="43" spans="1:16">
      <c r="A43" s="6">
        <v>2</v>
      </c>
      <c r="C43" s="6" t="s">
        <v>175</v>
      </c>
      <c r="D43" s="6" t="s">
        <v>68</v>
      </c>
      <c r="E43" s="1" t="s">
        <v>73</v>
      </c>
      <c r="F43" s="20" t="s">
        <v>106</v>
      </c>
      <c r="G43" s="13">
        <v>6</v>
      </c>
      <c r="H43" s="13" t="s">
        <v>12</v>
      </c>
      <c r="I43" s="13">
        <v>15</v>
      </c>
      <c r="J43" s="13">
        <v>5</v>
      </c>
      <c r="K43" s="29">
        <v>5699</v>
      </c>
      <c r="L43" s="28" t="s">
        <v>151</v>
      </c>
      <c r="M43" s="30"/>
      <c r="N43" s="30"/>
      <c r="O43" s="13"/>
      <c r="P43" s="13"/>
    </row>
    <row r="44" spans="1:16">
      <c r="A44" s="6">
        <v>2</v>
      </c>
      <c r="C44" s="6" t="s">
        <v>176</v>
      </c>
      <c r="D44" s="6" t="s">
        <v>68</v>
      </c>
      <c r="E44" s="1" t="s">
        <v>73</v>
      </c>
      <c r="F44" s="20" t="s">
        <v>106</v>
      </c>
      <c r="G44" s="13">
        <v>6</v>
      </c>
      <c r="H44" s="13" t="s">
        <v>19</v>
      </c>
      <c r="I44" s="13">
        <v>15</v>
      </c>
      <c r="J44" s="13">
        <v>5</v>
      </c>
      <c r="K44" s="29">
        <v>5699</v>
      </c>
      <c r="L44" s="28" t="s">
        <v>152</v>
      </c>
      <c r="M44" s="30"/>
      <c r="N44" s="30"/>
      <c r="O44" s="13"/>
      <c r="P44" s="13"/>
    </row>
    <row r="45" spans="1:16">
      <c r="A45" s="6">
        <v>2</v>
      </c>
      <c r="C45" s="6" t="s">
        <v>177</v>
      </c>
      <c r="D45" s="6" t="s">
        <v>68</v>
      </c>
      <c r="E45" s="1" t="s">
        <v>73</v>
      </c>
      <c r="F45" s="20" t="s">
        <v>106</v>
      </c>
      <c r="G45" s="13">
        <v>6</v>
      </c>
      <c r="H45" s="13" t="s">
        <v>13</v>
      </c>
      <c r="I45" s="13">
        <v>15</v>
      </c>
      <c r="J45" s="13">
        <v>5</v>
      </c>
      <c r="K45" s="29">
        <v>6699</v>
      </c>
      <c r="L45" s="25" t="s">
        <v>153</v>
      </c>
      <c r="M45" s="30"/>
      <c r="N45" s="30"/>
      <c r="O45" s="13"/>
      <c r="P45" s="13"/>
    </row>
    <row r="46" spans="1:16">
      <c r="F46" s="13"/>
      <c r="G46" s="13"/>
      <c r="H46" s="13"/>
      <c r="I46" s="13"/>
      <c r="J46" s="13"/>
      <c r="K46" s="29"/>
      <c r="L46" s="30"/>
      <c r="M46" s="30"/>
      <c r="N46" s="30"/>
      <c r="O46" s="13"/>
      <c r="P46" s="13"/>
    </row>
    <row r="47" spans="1:16">
      <c r="A47" s="44" t="s">
        <v>74</v>
      </c>
      <c r="B47" s="44"/>
      <c r="F47" s="13"/>
      <c r="G47" s="13"/>
      <c r="H47" s="13"/>
      <c r="I47" s="13"/>
      <c r="J47" s="13"/>
      <c r="K47" s="30"/>
      <c r="L47" s="30"/>
      <c r="M47" s="30"/>
      <c r="N47" s="30"/>
      <c r="O47" s="13"/>
      <c r="P47" s="13"/>
    </row>
    <row r="48" spans="1:16" s="8" customFormat="1" ht="30">
      <c r="A48" s="8" t="s">
        <v>7</v>
      </c>
      <c r="B48" s="8" t="s">
        <v>1</v>
      </c>
      <c r="C48" s="8" t="s">
        <v>2</v>
      </c>
      <c r="D48" s="8" t="s">
        <v>3</v>
      </c>
      <c r="E48" s="8" t="s">
        <v>4</v>
      </c>
      <c r="F48" s="21"/>
      <c r="G48" s="10" t="s">
        <v>92</v>
      </c>
      <c r="H48" s="10" t="s">
        <v>91</v>
      </c>
      <c r="I48" s="11" t="s">
        <v>88</v>
      </c>
      <c r="J48" s="11" t="s">
        <v>89</v>
      </c>
      <c r="K48" s="31" t="s">
        <v>90</v>
      </c>
      <c r="L48" s="32" t="s">
        <v>85</v>
      </c>
      <c r="M48" s="32" t="s">
        <v>86</v>
      </c>
      <c r="N48" s="31"/>
      <c r="O48" s="10"/>
      <c r="P48" s="10"/>
    </row>
    <row r="49" spans="1:16">
      <c r="A49" s="6">
        <v>3</v>
      </c>
      <c r="C49" s="6" t="s">
        <v>178</v>
      </c>
      <c r="D49" s="6" t="s">
        <v>75</v>
      </c>
      <c r="E49" s="1" t="s">
        <v>80</v>
      </c>
      <c r="F49" s="20" t="s">
        <v>107</v>
      </c>
      <c r="G49" s="13">
        <v>4</v>
      </c>
      <c r="H49" s="13" t="s">
        <v>24</v>
      </c>
      <c r="I49" s="13">
        <v>10</v>
      </c>
      <c r="J49" s="13">
        <v>4</v>
      </c>
      <c r="K49" s="29">
        <v>2399</v>
      </c>
      <c r="L49" s="28" t="s">
        <v>154</v>
      </c>
      <c r="M49" s="30"/>
      <c r="N49" s="30"/>
      <c r="O49" s="13"/>
      <c r="P49" s="13"/>
    </row>
    <row r="50" spans="1:16">
      <c r="A50" s="6">
        <v>3</v>
      </c>
      <c r="C50" s="6" t="s">
        <v>179</v>
      </c>
      <c r="D50" s="6" t="s">
        <v>75</v>
      </c>
      <c r="E50" s="1" t="s">
        <v>80</v>
      </c>
      <c r="F50" s="20" t="s">
        <v>107</v>
      </c>
      <c r="G50" s="13">
        <v>4</v>
      </c>
      <c r="H50" s="13" t="s">
        <v>33</v>
      </c>
      <c r="I50" s="13">
        <v>10</v>
      </c>
      <c r="J50" s="13">
        <v>4</v>
      </c>
      <c r="K50" s="29">
        <v>2399</v>
      </c>
      <c r="L50" s="28" t="s">
        <v>155</v>
      </c>
      <c r="M50" s="30"/>
      <c r="N50" s="30"/>
      <c r="O50" s="13"/>
      <c r="P50" s="13"/>
    </row>
    <row r="51" spans="1:16">
      <c r="A51" s="6">
        <v>3</v>
      </c>
      <c r="C51" s="6" t="s">
        <v>180</v>
      </c>
      <c r="D51" s="6" t="s">
        <v>76</v>
      </c>
      <c r="E51" s="1" t="s">
        <v>81</v>
      </c>
      <c r="F51" s="20" t="s">
        <v>108</v>
      </c>
      <c r="G51" s="13">
        <v>5</v>
      </c>
      <c r="H51" s="13" t="s">
        <v>24</v>
      </c>
      <c r="I51" s="13">
        <v>10</v>
      </c>
      <c r="J51" s="13">
        <v>4</v>
      </c>
      <c r="K51" s="29">
        <v>2999</v>
      </c>
      <c r="L51" s="25" t="s">
        <v>156</v>
      </c>
      <c r="M51" s="30"/>
      <c r="N51" s="30"/>
      <c r="O51" s="13"/>
      <c r="P51" s="13"/>
    </row>
    <row r="52" spans="1:16">
      <c r="A52" s="6">
        <v>3</v>
      </c>
      <c r="C52" s="6" t="s">
        <v>181</v>
      </c>
      <c r="D52" s="6" t="s">
        <v>76</v>
      </c>
      <c r="E52" s="1" t="s">
        <v>81</v>
      </c>
      <c r="F52" s="20" t="s">
        <v>108</v>
      </c>
      <c r="G52" s="13">
        <v>5</v>
      </c>
      <c r="H52" s="13" t="s">
        <v>13</v>
      </c>
      <c r="I52" s="13">
        <v>10</v>
      </c>
      <c r="J52" s="13">
        <v>4</v>
      </c>
      <c r="K52" s="29">
        <v>3999</v>
      </c>
      <c r="L52" s="25" t="s">
        <v>157</v>
      </c>
      <c r="M52" s="30"/>
      <c r="N52" s="30"/>
      <c r="O52" s="13"/>
      <c r="P52" s="13"/>
    </row>
    <row r="53" spans="1:16">
      <c r="A53" s="6">
        <v>3</v>
      </c>
      <c r="C53" s="6" t="s">
        <v>182</v>
      </c>
      <c r="D53" s="6" t="s">
        <v>77</v>
      </c>
      <c r="E53" s="1" t="s">
        <v>82</v>
      </c>
      <c r="F53" s="20" t="s">
        <v>111</v>
      </c>
      <c r="G53" s="13">
        <v>5</v>
      </c>
      <c r="H53" s="13" t="s">
        <v>24</v>
      </c>
      <c r="I53" s="13">
        <v>10</v>
      </c>
      <c r="J53" s="13">
        <v>4</v>
      </c>
      <c r="K53" s="29">
        <v>3699</v>
      </c>
      <c r="L53" s="28" t="s">
        <v>158</v>
      </c>
      <c r="M53" s="30"/>
      <c r="N53" s="30"/>
      <c r="O53" s="13"/>
      <c r="P53" s="13"/>
    </row>
    <row r="54" spans="1:16">
      <c r="A54" s="6">
        <v>3</v>
      </c>
      <c r="C54" s="6" t="s">
        <v>183</v>
      </c>
      <c r="D54" s="6" t="s">
        <v>77</v>
      </c>
      <c r="E54" s="1" t="s">
        <v>82</v>
      </c>
      <c r="F54" s="20" t="s">
        <v>111</v>
      </c>
      <c r="G54" s="13">
        <v>5</v>
      </c>
      <c r="H54" s="13" t="s">
        <v>13</v>
      </c>
      <c r="I54" s="13">
        <v>10</v>
      </c>
      <c r="J54" s="13">
        <v>4</v>
      </c>
      <c r="K54" s="29">
        <v>4699</v>
      </c>
      <c r="L54" s="25" t="s">
        <v>159</v>
      </c>
      <c r="M54" s="30"/>
      <c r="N54" s="30"/>
      <c r="O54" s="13"/>
      <c r="P54" s="13"/>
    </row>
    <row r="55" spans="1:16">
      <c r="A55" s="6">
        <v>3</v>
      </c>
      <c r="C55" s="6" t="s">
        <v>184</v>
      </c>
      <c r="D55" s="1" t="s">
        <v>78</v>
      </c>
      <c r="E55" s="1" t="s">
        <v>83</v>
      </c>
      <c r="F55" s="20" t="s">
        <v>112</v>
      </c>
      <c r="G55" s="13">
        <v>4</v>
      </c>
      <c r="H55" s="13" t="s">
        <v>12</v>
      </c>
      <c r="I55" s="13">
        <v>10</v>
      </c>
      <c r="J55" s="13">
        <v>4</v>
      </c>
      <c r="K55" s="29">
        <v>1999</v>
      </c>
      <c r="L55" s="28" t="s">
        <v>160</v>
      </c>
      <c r="M55" s="30"/>
      <c r="N55" s="30"/>
      <c r="O55" s="13"/>
      <c r="P55" s="13"/>
    </row>
    <row r="56" spans="1:16">
      <c r="A56" s="6">
        <v>3</v>
      </c>
      <c r="C56" s="6" t="s">
        <v>185</v>
      </c>
      <c r="D56" s="1" t="s">
        <v>78</v>
      </c>
      <c r="E56" s="1" t="s">
        <v>83</v>
      </c>
      <c r="F56" s="20" t="s">
        <v>112</v>
      </c>
      <c r="G56" s="13">
        <v>4</v>
      </c>
      <c r="H56" s="13" t="s">
        <v>19</v>
      </c>
      <c r="I56" s="13">
        <v>10</v>
      </c>
      <c r="J56" s="13">
        <v>4</v>
      </c>
      <c r="K56" s="29">
        <v>1999</v>
      </c>
      <c r="L56" s="28" t="s">
        <v>161</v>
      </c>
      <c r="M56" s="30"/>
      <c r="N56" s="30"/>
      <c r="O56" s="13"/>
      <c r="P56" s="13"/>
    </row>
    <row r="57" spans="1:16">
      <c r="A57" s="6">
        <v>3</v>
      </c>
      <c r="C57" s="6" t="s">
        <v>186</v>
      </c>
      <c r="D57" s="1" t="s">
        <v>78</v>
      </c>
      <c r="E57" s="1" t="s">
        <v>83</v>
      </c>
      <c r="F57" s="20" t="s">
        <v>112</v>
      </c>
      <c r="G57" s="13">
        <v>4</v>
      </c>
      <c r="H57" s="13" t="s">
        <v>13</v>
      </c>
      <c r="I57" s="13">
        <v>10</v>
      </c>
      <c r="J57" s="13">
        <v>4</v>
      </c>
      <c r="K57" s="29">
        <v>2999</v>
      </c>
      <c r="L57" s="28" t="s">
        <v>162</v>
      </c>
      <c r="M57" s="30"/>
      <c r="N57" s="30"/>
      <c r="O57" s="13"/>
      <c r="P57" s="13"/>
    </row>
    <row r="58" spans="1:16">
      <c r="A58" s="6">
        <v>3</v>
      </c>
      <c r="C58" s="6" t="s">
        <v>187</v>
      </c>
      <c r="D58" s="6" t="s">
        <v>79</v>
      </c>
      <c r="E58" s="1" t="s">
        <v>84</v>
      </c>
      <c r="F58" s="20" t="s">
        <v>113</v>
      </c>
      <c r="G58" s="13">
        <v>7</v>
      </c>
      <c r="H58" s="13" t="s">
        <v>12</v>
      </c>
      <c r="I58" s="13">
        <v>10</v>
      </c>
      <c r="J58" s="13">
        <v>4</v>
      </c>
      <c r="K58" s="29">
        <v>3999</v>
      </c>
      <c r="L58" s="28" t="s">
        <v>163</v>
      </c>
      <c r="M58" s="30"/>
      <c r="N58" s="30"/>
      <c r="O58" s="13"/>
      <c r="P58" s="13"/>
    </row>
    <row r="59" spans="1:16">
      <c r="A59" s="6">
        <v>3</v>
      </c>
      <c r="C59" s="6" t="s">
        <v>188</v>
      </c>
      <c r="D59" s="6" t="s">
        <v>79</v>
      </c>
      <c r="E59" s="1" t="s">
        <v>84</v>
      </c>
      <c r="F59" s="20" t="s">
        <v>113</v>
      </c>
      <c r="G59" s="13">
        <v>7</v>
      </c>
      <c r="H59" s="13" t="s">
        <v>11</v>
      </c>
      <c r="I59" s="13">
        <v>10</v>
      </c>
      <c r="J59" s="13">
        <v>4</v>
      </c>
      <c r="K59" s="29">
        <v>3999</v>
      </c>
      <c r="L59" s="28" t="s">
        <v>164</v>
      </c>
      <c r="M59" s="30"/>
      <c r="N59" s="30"/>
      <c r="O59" s="13"/>
      <c r="P59" s="13"/>
    </row>
    <row r="60" spans="1:16">
      <c r="A60" s="6">
        <v>3</v>
      </c>
      <c r="C60" s="6" t="s">
        <v>189</v>
      </c>
      <c r="D60" s="6" t="s">
        <v>79</v>
      </c>
      <c r="E60" s="1" t="s">
        <v>84</v>
      </c>
      <c r="F60" s="20" t="s">
        <v>113</v>
      </c>
      <c r="G60" s="13">
        <v>7</v>
      </c>
      <c r="H60" s="13" t="s">
        <v>13</v>
      </c>
      <c r="I60" s="13">
        <v>10</v>
      </c>
      <c r="J60" s="13">
        <v>4</v>
      </c>
      <c r="K60" s="29">
        <v>4999</v>
      </c>
      <c r="L60" s="28" t="s">
        <v>165</v>
      </c>
      <c r="M60" s="30"/>
      <c r="N60" s="30"/>
      <c r="O60" s="13"/>
      <c r="P60" s="13"/>
    </row>
    <row r="61" spans="1:16">
      <c r="F61" s="13"/>
      <c r="G61" s="13"/>
      <c r="H61" s="13"/>
      <c r="I61" s="13"/>
      <c r="J61" s="13"/>
      <c r="K61" s="30"/>
      <c r="L61" s="30"/>
      <c r="M61" s="30"/>
      <c r="N61" s="30"/>
      <c r="O61" s="13"/>
      <c r="P61" s="13"/>
    </row>
    <row r="62" spans="1:16">
      <c r="F62" s="13"/>
      <c r="G62" s="13"/>
      <c r="H62" s="13"/>
      <c r="I62" s="13"/>
      <c r="J62" s="13"/>
      <c r="K62" s="30"/>
      <c r="L62" s="30"/>
      <c r="M62" s="30"/>
      <c r="N62" s="30"/>
      <c r="O62" s="13"/>
      <c r="P62" s="13"/>
    </row>
  </sheetData>
  <mergeCells count="3">
    <mergeCell ref="A1:B1"/>
    <mergeCell ref="A32:B32"/>
    <mergeCell ref="A47:B4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70" zoomScaleNormal="70" workbookViewId="0">
      <selection activeCell="D11" sqref="D11"/>
    </sheetView>
  </sheetViews>
  <sheetFormatPr defaultRowHeight="15.75"/>
  <cols>
    <col min="1" max="1" width="11.75" bestFit="1" customWidth="1"/>
    <col min="2" max="2" width="20.375" style="36" customWidth="1"/>
    <col min="3" max="3" width="11.75" customWidth="1"/>
    <col min="4" max="4" width="20.375" bestFit="1" customWidth="1"/>
    <col min="5" max="5" width="15.125" bestFit="1" customWidth="1"/>
    <col min="6" max="6" width="21.5" bestFit="1" customWidth="1"/>
    <col min="7" max="7" width="20.125" bestFit="1" customWidth="1"/>
    <col min="8" max="8" width="9.25" style="46" bestFit="1" customWidth="1"/>
    <col min="9" max="9" width="10.875" bestFit="1" customWidth="1"/>
    <col min="10" max="10" width="14.125" bestFit="1" customWidth="1"/>
    <col min="11" max="11" width="8.875" bestFit="1" customWidth="1"/>
    <col min="12" max="12" width="11.875" bestFit="1" customWidth="1"/>
  </cols>
  <sheetData>
    <row r="1" spans="1:13" ht="16.5" thickBot="1">
      <c r="A1" s="4" t="s">
        <v>196</v>
      </c>
      <c r="D1" s="4"/>
    </row>
    <row r="2" spans="1:13" ht="24" customHeight="1" thickBot="1">
      <c r="A2" s="3" t="s">
        <v>198</v>
      </c>
      <c r="B2" s="41" t="s">
        <v>197</v>
      </c>
      <c r="C2" s="3" t="s">
        <v>199</v>
      </c>
      <c r="D2" t="s">
        <v>2</v>
      </c>
      <c r="E2" s="2" t="s">
        <v>190</v>
      </c>
      <c r="F2" s="2" t="s">
        <v>191</v>
      </c>
      <c r="G2" s="2" t="s">
        <v>192</v>
      </c>
      <c r="H2" s="45" t="s">
        <v>193</v>
      </c>
      <c r="I2" s="2" t="s">
        <v>194</v>
      </c>
      <c r="J2" s="2" t="s">
        <v>195</v>
      </c>
      <c r="K2" s="2" t="s">
        <v>200</v>
      </c>
      <c r="L2" s="33" t="s">
        <v>201</v>
      </c>
      <c r="M2" s="3"/>
    </row>
    <row r="3" spans="1:13" ht="16.5">
      <c r="A3" s="34">
        <v>42746</v>
      </c>
      <c r="B3" s="40" t="str">
        <f>CONCATENATE(D3,TEXT(A3,"yyyymmdd"),"01")</f>
        <v>2D00422017011101</v>
      </c>
      <c r="C3" t="s">
        <v>241</v>
      </c>
      <c r="D3" s="37" t="s">
        <v>46</v>
      </c>
      <c r="E3" s="39" t="s">
        <v>251</v>
      </c>
      <c r="F3">
        <v>0</v>
      </c>
      <c r="H3" s="46">
        <f>VLOOKUP($D3,'Tour List'!$C$2:$K$60,9,0)*$E3+VLOOKUP($D3,'Tour List'!$C$2:$K$60,9,0)*$F3*0.8</f>
        <v>798</v>
      </c>
      <c r="L3" s="42">
        <v>0.1</v>
      </c>
    </row>
    <row r="4" spans="1:13" ht="16.5">
      <c r="A4" s="34">
        <v>42777</v>
      </c>
      <c r="B4" s="40" t="str">
        <f t="shared" ref="B4:B47" si="0">CONCATENATE(D4,TEXT(A4,"yyyymmdd"),"01")</f>
        <v>5G00512017021101</v>
      </c>
      <c r="C4" t="s">
        <v>246</v>
      </c>
      <c r="D4" s="38" t="s">
        <v>187</v>
      </c>
      <c r="E4" s="39" t="s">
        <v>251</v>
      </c>
      <c r="F4">
        <v>2</v>
      </c>
      <c r="H4" s="46">
        <f>VLOOKUP($D4,'Tour List'!$C$2:$K$60,9,0)*$E4+VLOOKUP($D4,'Tour List'!$C$2:$K$60,9,0)*$F4*0.8</f>
        <v>14396.400000000001</v>
      </c>
      <c r="L4" s="42">
        <v>0.1</v>
      </c>
    </row>
    <row r="5" spans="1:13" ht="16.5">
      <c r="A5" s="34">
        <v>42805</v>
      </c>
      <c r="B5" s="40" t="str">
        <f t="shared" si="0"/>
        <v>3D07512017031101</v>
      </c>
      <c r="C5" t="s">
        <v>207</v>
      </c>
      <c r="D5" s="38" t="s">
        <v>52</v>
      </c>
      <c r="E5" s="39" t="s">
        <v>252</v>
      </c>
      <c r="F5">
        <v>0</v>
      </c>
      <c r="H5" s="46">
        <f>VLOOKUP($D5,'Tour List'!$C$2:$K$60,9,0)*$E5+VLOOKUP($D5,'Tour List'!$C$2:$K$60,9,0)*$F5*0.8</f>
        <v>2097</v>
      </c>
      <c r="L5" s="42">
        <v>0.1</v>
      </c>
    </row>
    <row r="6" spans="1:13" ht="16.5">
      <c r="A6" s="34">
        <v>42866</v>
      </c>
      <c r="B6" s="40" t="str">
        <f t="shared" si="0"/>
        <v>3D07722017051101</v>
      </c>
      <c r="C6" t="s">
        <v>248</v>
      </c>
      <c r="D6" s="38" t="s">
        <v>56</v>
      </c>
      <c r="E6" s="39" t="s">
        <v>254</v>
      </c>
      <c r="F6">
        <v>1</v>
      </c>
      <c r="H6" s="46">
        <f>VLOOKUP($D6,'Tour List'!$C$2:$K$60,9,0)*$E6+VLOOKUP($D6,'Tour List'!$C$2:$K$60,9,0)*$F6*0.8</f>
        <v>898.2</v>
      </c>
      <c r="L6" s="42">
        <v>0.1</v>
      </c>
    </row>
    <row r="7" spans="1:13" ht="16.5">
      <c r="A7" s="34">
        <v>42897</v>
      </c>
      <c r="B7" s="40" t="str">
        <f t="shared" si="0"/>
        <v>3D01932017061101</v>
      </c>
      <c r="C7" t="s">
        <v>229</v>
      </c>
      <c r="D7" s="38" t="s">
        <v>51</v>
      </c>
      <c r="E7" s="39" t="s">
        <v>254</v>
      </c>
      <c r="F7">
        <v>0</v>
      </c>
      <c r="H7" s="46">
        <f>VLOOKUP($D7,'Tour List'!$C$2:$K$60,9,0)*$E7+VLOOKUP($D7,'Tour List'!$C$2:$K$60,9,0)*$F7*0.8</f>
        <v>799</v>
      </c>
      <c r="L7" s="42">
        <v>0.1</v>
      </c>
    </row>
    <row r="8" spans="1:13" ht="16.5">
      <c r="A8" s="34">
        <v>42927</v>
      </c>
      <c r="B8" s="40" t="str">
        <f t="shared" si="0"/>
        <v>3D84212017071101</v>
      </c>
      <c r="C8" t="s">
        <v>245</v>
      </c>
      <c r="D8" s="38" t="s">
        <v>62</v>
      </c>
      <c r="E8" s="39" t="s">
        <v>252</v>
      </c>
      <c r="F8">
        <v>0</v>
      </c>
      <c r="H8" s="46">
        <f>VLOOKUP($D8,'Tour List'!$C$2:$K$60,9,0)*$E8+VLOOKUP($D8,'Tour List'!$C$2:$K$60,9,0)*$F8*0.8</f>
        <v>2097</v>
      </c>
      <c r="L8" s="42">
        <v>0.1</v>
      </c>
    </row>
    <row r="9" spans="1:13" ht="16.5">
      <c r="A9" s="34">
        <v>42927</v>
      </c>
      <c r="B9" s="40" t="str">
        <f t="shared" si="0"/>
        <v>5G00422017071101</v>
      </c>
      <c r="C9" t="s">
        <v>239</v>
      </c>
      <c r="D9" s="38" t="s">
        <v>185</v>
      </c>
      <c r="E9" s="39" t="s">
        <v>251</v>
      </c>
      <c r="F9">
        <v>1</v>
      </c>
      <c r="H9" s="46">
        <f>VLOOKUP($D9,'Tour List'!$C$2:$K$60,9,0)*$E9+VLOOKUP($D9,'Tour List'!$C$2:$K$60,9,0)*$F9*0.8</f>
        <v>5597.2</v>
      </c>
      <c r="L9" s="42">
        <v>0.1</v>
      </c>
    </row>
    <row r="10" spans="1:13" ht="16.5">
      <c r="A10" s="34">
        <v>42958</v>
      </c>
      <c r="B10" s="40" t="str">
        <f t="shared" si="0"/>
        <v>4F00232017081101</v>
      </c>
      <c r="C10" t="s">
        <v>206</v>
      </c>
      <c r="D10" s="38" t="s">
        <v>170</v>
      </c>
      <c r="E10" s="39" t="s">
        <v>253</v>
      </c>
      <c r="F10">
        <v>0</v>
      </c>
      <c r="H10" s="46">
        <f>VLOOKUP($D10,'Tour List'!$C$2:$K$60,9,0)*$E10+VLOOKUP($D10,'Tour List'!$C$2:$K$60,9,0)*$F10*0.8</f>
        <v>35996</v>
      </c>
      <c r="L10" s="42">
        <v>0.1</v>
      </c>
    </row>
    <row r="11" spans="1:13" ht="16.5">
      <c r="A11" s="34">
        <v>42958</v>
      </c>
      <c r="B11" s="40" t="str">
        <f t="shared" si="0"/>
        <v>5G00312017081101</v>
      </c>
      <c r="C11" t="s">
        <v>227</v>
      </c>
      <c r="D11" s="38" t="s">
        <v>182</v>
      </c>
      <c r="E11" s="39" t="s">
        <v>254</v>
      </c>
      <c r="F11">
        <v>0</v>
      </c>
      <c r="H11" s="46">
        <f>VLOOKUP($D11,'Tour List'!$C$2:$K$60,9,0)*$E11+VLOOKUP($D11,'Tour List'!$C$2:$K$60,9,0)*$F11*0.8</f>
        <v>3699</v>
      </c>
      <c r="L11" s="42">
        <v>0.1</v>
      </c>
    </row>
    <row r="12" spans="1:13" ht="16.5">
      <c r="A12" s="34">
        <v>42958</v>
      </c>
      <c r="B12" s="40" t="str">
        <f t="shared" si="0"/>
        <v>5G00122017081101</v>
      </c>
      <c r="C12" t="s">
        <v>211</v>
      </c>
      <c r="D12" s="38" t="s">
        <v>179</v>
      </c>
      <c r="E12" s="39" t="s">
        <v>251</v>
      </c>
      <c r="F12">
        <v>2</v>
      </c>
      <c r="H12" s="46">
        <f>VLOOKUP($D12,'Tour List'!$C$2:$K$60,9,0)*$E12+VLOOKUP($D12,'Tour List'!$C$2:$K$60,9,0)*$F12*0.8</f>
        <v>8636.4</v>
      </c>
      <c r="L12" s="42">
        <v>0.1</v>
      </c>
    </row>
    <row r="13" spans="1:13" ht="16.5">
      <c r="A13" s="34">
        <v>42958</v>
      </c>
      <c r="B13" s="40" t="str">
        <f t="shared" si="0"/>
        <v>2D00112017081101</v>
      </c>
      <c r="C13" t="s">
        <v>228</v>
      </c>
      <c r="D13" s="38" t="s">
        <v>9</v>
      </c>
      <c r="E13" s="39" t="s">
        <v>254</v>
      </c>
      <c r="F13">
        <v>0</v>
      </c>
      <c r="H13" s="46">
        <f>VLOOKUP($D13,'Tour List'!$C$2:$K$60,9,0)*$E13+VLOOKUP($D13,'Tour List'!$C$2:$K$60,9,0)*$F13*0.8</f>
        <v>499</v>
      </c>
      <c r="L13" s="42">
        <v>0.1</v>
      </c>
    </row>
    <row r="14" spans="1:13" ht="16.5">
      <c r="A14" s="34">
        <v>42958</v>
      </c>
      <c r="B14" s="40" t="str">
        <f t="shared" si="0"/>
        <v>3D07722017081101</v>
      </c>
      <c r="C14" t="s">
        <v>234</v>
      </c>
      <c r="D14" s="38" t="s">
        <v>56</v>
      </c>
      <c r="E14" s="39" t="s">
        <v>253</v>
      </c>
      <c r="F14">
        <v>0</v>
      </c>
      <c r="H14" s="46">
        <f>VLOOKUP($D14,'Tour List'!$C$2:$K$60,9,0)*$E14+VLOOKUP($D14,'Tour List'!$C$2:$K$60,9,0)*$F14*0.8</f>
        <v>1996</v>
      </c>
      <c r="L14" s="42">
        <v>0.1</v>
      </c>
    </row>
    <row r="15" spans="1:13" ht="16.5">
      <c r="A15" s="34">
        <v>42989</v>
      </c>
      <c r="B15" s="40" t="str">
        <f t="shared" si="0"/>
        <v>2D00122017091101</v>
      </c>
      <c r="C15" t="s">
        <v>209</v>
      </c>
      <c r="D15" s="38" t="s">
        <v>8</v>
      </c>
      <c r="E15" s="39" t="s">
        <v>251</v>
      </c>
      <c r="F15">
        <v>1</v>
      </c>
      <c r="H15" s="46">
        <f>VLOOKUP($D15,'Tour List'!$C$2:$K$60,9,0)*$E15+VLOOKUP($D15,'Tour List'!$C$2:$K$60,9,0)*$F15*0.8</f>
        <v>1397.2</v>
      </c>
      <c r="L15" s="42">
        <v>0.1</v>
      </c>
    </row>
    <row r="16" spans="1:13" ht="16.5">
      <c r="A16" s="34">
        <v>43019</v>
      </c>
      <c r="B16" s="40" t="str">
        <f t="shared" si="0"/>
        <v>2D00312017101101</v>
      </c>
      <c r="C16" t="s">
        <v>208</v>
      </c>
      <c r="D16" s="38" t="s">
        <v>42</v>
      </c>
      <c r="E16" s="39" t="s">
        <v>254</v>
      </c>
      <c r="F16">
        <v>0</v>
      </c>
      <c r="H16" s="46">
        <f>VLOOKUP($D16,'Tour List'!$C$2:$K$60,9,0)*$E16+VLOOKUP($D16,'Tour List'!$C$2:$K$60,9,0)*$F16*0.8</f>
        <v>299</v>
      </c>
      <c r="L16" s="42">
        <v>0.1</v>
      </c>
    </row>
    <row r="17" spans="1:12" ht="16.5">
      <c r="A17" s="34">
        <v>43045</v>
      </c>
      <c r="B17" s="40" t="str">
        <f t="shared" si="0"/>
        <v>5G00432017110601</v>
      </c>
      <c r="C17" t="s">
        <v>242</v>
      </c>
      <c r="D17" s="38" t="s">
        <v>186</v>
      </c>
      <c r="E17" s="39" t="s">
        <v>254</v>
      </c>
      <c r="F17">
        <v>0</v>
      </c>
      <c r="H17" s="46">
        <f>VLOOKUP($D17,'Tour List'!$C$2:$K$60,9,0)*$E17+VLOOKUP($D17,'Tour List'!$C$2:$K$60,9,0)*$F17*0.8</f>
        <v>2999</v>
      </c>
      <c r="L17" s="42">
        <v>0.1</v>
      </c>
    </row>
    <row r="18" spans="1:12" ht="16.5">
      <c r="A18" s="34">
        <v>43047</v>
      </c>
      <c r="B18" s="40" t="str">
        <f t="shared" si="0"/>
        <v>5G00112017110801</v>
      </c>
      <c r="C18" t="s">
        <v>250</v>
      </c>
      <c r="D18" s="38" t="s">
        <v>178</v>
      </c>
      <c r="E18" s="39" t="s">
        <v>252</v>
      </c>
      <c r="F18">
        <v>0</v>
      </c>
      <c r="H18" s="46">
        <f>VLOOKUP($D18,'Tour List'!$C$2:$K$60,9,0)*$E18+VLOOKUP($D18,'Tour List'!$C$2:$K$60,9,0)*$F18*0.8</f>
        <v>7197</v>
      </c>
      <c r="L18" s="42">
        <v>0.1</v>
      </c>
    </row>
    <row r="19" spans="1:12" ht="16.5">
      <c r="A19" s="34">
        <v>43050</v>
      </c>
      <c r="B19" s="40" t="str">
        <f t="shared" si="0"/>
        <v>2D00112017111101</v>
      </c>
      <c r="C19" t="s">
        <v>221</v>
      </c>
      <c r="D19" s="38" t="s">
        <v>9</v>
      </c>
      <c r="E19" s="39" t="s">
        <v>254</v>
      </c>
      <c r="F19">
        <v>1</v>
      </c>
      <c r="H19" s="46">
        <f>VLOOKUP($D19,'Tour List'!$C$2:$K$60,9,0)*$E19+VLOOKUP($D19,'Tour List'!$C$2:$K$60,9,0)*$F19*0.8</f>
        <v>898.2</v>
      </c>
      <c r="L19" s="42">
        <v>0.1</v>
      </c>
    </row>
    <row r="20" spans="1:12" ht="16.5">
      <c r="A20" s="34">
        <v>43050</v>
      </c>
      <c r="B20" s="40" t="str">
        <f t="shared" si="0"/>
        <v>4F00232017111101</v>
      </c>
      <c r="C20" t="s">
        <v>214</v>
      </c>
      <c r="D20" s="38" t="s">
        <v>170</v>
      </c>
      <c r="E20" s="39" t="s">
        <v>251</v>
      </c>
      <c r="F20">
        <v>0</v>
      </c>
      <c r="H20" s="46">
        <f>VLOOKUP($D20,'Tour List'!$C$2:$K$60,9,0)*$E20+VLOOKUP($D20,'Tour List'!$C$2:$K$60,9,0)*$F20*0.8</f>
        <v>17998</v>
      </c>
      <c r="L20" s="42">
        <v>0.1</v>
      </c>
    </row>
    <row r="21" spans="1:12" ht="16.5">
      <c r="A21" s="34">
        <v>43050</v>
      </c>
      <c r="B21" s="40" t="str">
        <f t="shared" si="0"/>
        <v>4F00112017111101</v>
      </c>
      <c r="C21" t="s">
        <v>210</v>
      </c>
      <c r="D21" s="38" t="s">
        <v>166</v>
      </c>
      <c r="E21" s="39" t="s">
        <v>251</v>
      </c>
      <c r="F21">
        <v>0</v>
      </c>
      <c r="H21" s="46">
        <f>VLOOKUP($D21,'Tour List'!$C$2:$K$60,9,0)*$E21+VLOOKUP($D21,'Tour List'!$C$2:$K$60,9,0)*$F21*0.8</f>
        <v>15998</v>
      </c>
      <c r="L21" s="42">
        <v>0.1</v>
      </c>
    </row>
    <row r="22" spans="1:12" ht="16.5">
      <c r="A22" s="34" t="s">
        <v>202</v>
      </c>
      <c r="B22" s="40" t="str">
        <f t="shared" si="0"/>
        <v>2D00232017111301</v>
      </c>
      <c r="C22" t="s">
        <v>231</v>
      </c>
      <c r="D22" s="38" t="s">
        <v>16</v>
      </c>
      <c r="E22" s="39" t="s">
        <v>252</v>
      </c>
      <c r="F22">
        <v>0</v>
      </c>
      <c r="H22" s="46">
        <f>VLOOKUP($D22,'Tour List'!$C$2:$K$60,9,0)*$E22+VLOOKUP($D22,'Tour List'!$C$2:$K$60,9,0)*$F22*0.8</f>
        <v>897</v>
      </c>
      <c r="L22" s="42">
        <v>0.1</v>
      </c>
    </row>
    <row r="23" spans="1:12" ht="16.5">
      <c r="A23" s="34">
        <v>43052</v>
      </c>
      <c r="B23" s="40" t="str">
        <f t="shared" si="0"/>
        <v>3D07522017111301</v>
      </c>
      <c r="C23" t="s">
        <v>222</v>
      </c>
      <c r="D23" s="38" t="s">
        <v>53</v>
      </c>
      <c r="E23" s="39" t="s">
        <v>251</v>
      </c>
      <c r="F23">
        <v>2</v>
      </c>
      <c r="H23" s="46">
        <f>VLOOKUP($D23,'Tour List'!$C$2:$K$60,9,0)*$E23+VLOOKUP($D23,'Tour List'!$C$2:$K$60,9,0)*$F23*0.8</f>
        <v>2516.4</v>
      </c>
      <c r="L23" s="42">
        <v>0.1</v>
      </c>
    </row>
    <row r="24" spans="1:12" ht="16.5">
      <c r="A24" s="34">
        <v>43052</v>
      </c>
      <c r="B24" s="40" t="str">
        <f t="shared" si="0"/>
        <v>2D00122017111301</v>
      </c>
      <c r="C24" t="s">
        <v>212</v>
      </c>
      <c r="D24" s="38" t="s">
        <v>8</v>
      </c>
      <c r="E24" s="39" t="s">
        <v>254</v>
      </c>
      <c r="F24">
        <v>0</v>
      </c>
      <c r="H24" s="46">
        <f>VLOOKUP($D24,'Tour List'!$C$2:$K$60,9,0)*$E24+VLOOKUP($D24,'Tour List'!$C$2:$K$60,9,0)*$F24*0.8</f>
        <v>499</v>
      </c>
      <c r="L24" s="42">
        <v>0.1</v>
      </c>
    </row>
    <row r="25" spans="1:12" ht="16.5">
      <c r="A25" s="34">
        <v>43052</v>
      </c>
      <c r="B25" s="40" t="str">
        <f t="shared" si="0"/>
        <v>4F00122017111301</v>
      </c>
      <c r="C25" t="s">
        <v>218</v>
      </c>
      <c r="D25" s="38" t="s">
        <v>167</v>
      </c>
      <c r="E25" s="39" t="s">
        <v>254</v>
      </c>
      <c r="F25">
        <v>0</v>
      </c>
      <c r="H25" s="46">
        <f>VLOOKUP($D25,'Tour List'!$C$2:$K$60,9,0)*$E25+VLOOKUP($D25,'Tour List'!$C$2:$K$60,9,0)*$F25*0.8</f>
        <v>7999</v>
      </c>
      <c r="L25" s="42">
        <v>0.1</v>
      </c>
    </row>
    <row r="26" spans="1:12" ht="16.5">
      <c r="A26" s="34" t="s">
        <v>203</v>
      </c>
      <c r="B26" s="40" t="str">
        <f t="shared" si="0"/>
        <v>5G00212017111501</v>
      </c>
      <c r="C26" t="s">
        <v>233</v>
      </c>
      <c r="D26" s="38" t="s">
        <v>180</v>
      </c>
      <c r="E26" s="39" t="s">
        <v>251</v>
      </c>
      <c r="F26">
        <v>0</v>
      </c>
      <c r="H26" s="46">
        <f>VLOOKUP($D26,'Tour List'!$C$2:$K$60,9,0)*$E26+VLOOKUP($D26,'Tour List'!$C$2:$K$60,9,0)*$F26*0.8</f>
        <v>5998</v>
      </c>
      <c r="L26" s="42">
        <v>0.1</v>
      </c>
    </row>
    <row r="27" spans="1:12" ht="16.5">
      <c r="A27" s="34">
        <v>43054</v>
      </c>
      <c r="B27" s="40" t="str">
        <f t="shared" si="0"/>
        <v>5G00322017111501</v>
      </c>
      <c r="C27" t="s">
        <v>216</v>
      </c>
      <c r="D27" s="38" t="s">
        <v>183</v>
      </c>
      <c r="E27" s="39" t="s">
        <v>251</v>
      </c>
      <c r="F27">
        <v>1</v>
      </c>
      <c r="H27" s="46">
        <f>VLOOKUP($D27,'Tour List'!$C$2:$K$60,9,0)*$E27+VLOOKUP($D27,'Tour List'!$C$2:$K$60,9,0)*$F27*0.8</f>
        <v>13157.2</v>
      </c>
      <c r="L27" s="42">
        <v>0.1</v>
      </c>
    </row>
    <row r="28" spans="1:12" ht="16.5">
      <c r="A28" s="34">
        <v>43055</v>
      </c>
      <c r="B28" s="40" t="str">
        <f t="shared" si="0"/>
        <v>4F00422017111601</v>
      </c>
      <c r="C28" t="s">
        <v>249</v>
      </c>
      <c r="D28" s="38" t="s">
        <v>174</v>
      </c>
      <c r="E28" s="39" t="s">
        <v>252</v>
      </c>
      <c r="F28">
        <v>0</v>
      </c>
      <c r="H28" s="46">
        <f>VLOOKUP($D28,'Tour List'!$C$2:$K$60,9,0)*$E28+VLOOKUP($D28,'Tour List'!$C$2:$K$60,9,0)*$F28*0.8</f>
        <v>25197</v>
      </c>
      <c r="L28" s="42">
        <v>0.1</v>
      </c>
    </row>
    <row r="29" spans="1:12" ht="16.5">
      <c r="A29" s="34">
        <v>43056</v>
      </c>
      <c r="B29" s="40" t="str">
        <f t="shared" si="0"/>
        <v>3D99112017111701</v>
      </c>
      <c r="C29" t="s">
        <v>225</v>
      </c>
      <c r="D29" s="38" t="s">
        <v>59</v>
      </c>
      <c r="E29" s="39" t="s">
        <v>251</v>
      </c>
      <c r="F29">
        <v>0</v>
      </c>
      <c r="H29" s="46">
        <f>VLOOKUP($D29,'Tour List'!$C$2:$K$60,9,0)*$E29+VLOOKUP($D29,'Tour List'!$C$2:$K$60,9,0)*$F29*0.8</f>
        <v>1798</v>
      </c>
      <c r="L29" s="42">
        <v>0.1</v>
      </c>
    </row>
    <row r="30" spans="1:12" ht="16.5">
      <c r="A30" s="34">
        <v>43056</v>
      </c>
      <c r="B30" s="40" t="str">
        <f t="shared" si="0"/>
        <v>2D00412017111701</v>
      </c>
      <c r="C30" t="s">
        <v>237</v>
      </c>
      <c r="D30" s="37" t="s">
        <v>45</v>
      </c>
      <c r="E30" s="39" t="s">
        <v>254</v>
      </c>
      <c r="F30">
        <v>2</v>
      </c>
      <c r="H30" s="46">
        <f>VLOOKUP($D30,'Tour List'!$C$2:$K$60,9,0)*$E30+VLOOKUP($D30,'Tour List'!$C$2:$K$60,9,0)*$F30*0.8</f>
        <v>777.40000000000009</v>
      </c>
      <c r="L30" s="42">
        <v>0.1</v>
      </c>
    </row>
    <row r="31" spans="1:12" ht="16.5">
      <c r="A31" s="34">
        <v>43056</v>
      </c>
      <c r="B31" s="40" t="str">
        <f t="shared" si="0"/>
        <v>2D00322017111701</v>
      </c>
      <c r="C31" t="s">
        <v>205</v>
      </c>
      <c r="D31" s="38" t="s">
        <v>43</v>
      </c>
      <c r="E31" s="39" t="s">
        <v>251</v>
      </c>
      <c r="F31">
        <v>0</v>
      </c>
      <c r="H31" s="46">
        <f>VLOOKUP($D31,'Tour List'!$C$2:$K$60,9,0)*$E31+VLOOKUP($D31,'Tour List'!$C$2:$K$60,9,0)*$F31*0.8</f>
        <v>598</v>
      </c>
      <c r="L31" s="42">
        <v>0.1</v>
      </c>
    </row>
    <row r="32" spans="1:12" ht="16.5">
      <c r="A32" s="34" t="s">
        <v>204</v>
      </c>
      <c r="B32" s="40" t="str">
        <f t="shared" si="0"/>
        <v>5G00532017111801</v>
      </c>
      <c r="C32" t="s">
        <v>244</v>
      </c>
      <c r="D32" s="38" t="s">
        <v>189</v>
      </c>
      <c r="E32" s="39" t="s">
        <v>252</v>
      </c>
      <c r="F32">
        <v>0</v>
      </c>
      <c r="H32" s="46">
        <f>VLOOKUP($D32,'Tour List'!$C$2:$K$60,9,0)*$E32+VLOOKUP($D32,'Tour List'!$C$2:$K$60,9,0)*$F32*0.8</f>
        <v>14997</v>
      </c>
      <c r="L32" s="42">
        <v>0.1</v>
      </c>
    </row>
    <row r="33" spans="1:12" ht="16.5">
      <c r="A33" s="34">
        <v>43057</v>
      </c>
      <c r="B33" s="40" t="str">
        <f t="shared" si="0"/>
        <v>2D00232017111801</v>
      </c>
      <c r="C33" t="s">
        <v>220</v>
      </c>
      <c r="D33" s="38" t="s">
        <v>16</v>
      </c>
      <c r="E33" s="39" t="s">
        <v>253</v>
      </c>
      <c r="F33">
        <v>0</v>
      </c>
      <c r="H33" s="46">
        <f>VLOOKUP($D33,'Tour List'!$C$2:$K$60,9,0)*$E33+VLOOKUP($D33,'Tour List'!$C$2:$K$60,9,0)*$F33*0.8</f>
        <v>1196</v>
      </c>
      <c r="L33" s="42">
        <v>0.1</v>
      </c>
    </row>
    <row r="34" spans="1:12" ht="16.5">
      <c r="A34" s="34">
        <v>43057</v>
      </c>
      <c r="B34" s="40" t="str">
        <f t="shared" si="0"/>
        <v>2D00522017111801</v>
      </c>
      <c r="C34" t="s">
        <v>232</v>
      </c>
      <c r="D34" s="38" t="s">
        <v>48</v>
      </c>
      <c r="E34" s="39" t="s">
        <v>251</v>
      </c>
      <c r="F34">
        <v>0</v>
      </c>
      <c r="H34" s="46">
        <f>VLOOKUP($D34,'Tour List'!$C$2:$K$60,9,0)*$E34+VLOOKUP($D34,'Tour List'!$C$2:$K$60,9,0)*$F34*0.8</f>
        <v>998</v>
      </c>
      <c r="L34" s="42">
        <v>0.1</v>
      </c>
    </row>
    <row r="35" spans="1:12" ht="16.5">
      <c r="A35" s="34">
        <v>43058</v>
      </c>
      <c r="B35" s="40" t="str">
        <f t="shared" si="0"/>
        <v>2D00112017111901</v>
      </c>
      <c r="C35" t="s">
        <v>206</v>
      </c>
      <c r="D35" s="38" t="s">
        <v>9</v>
      </c>
      <c r="E35" s="39" t="s">
        <v>254</v>
      </c>
      <c r="F35">
        <v>1</v>
      </c>
      <c r="H35" s="46">
        <f>VLOOKUP($D35,'Tour List'!$C$2:$K$60,9,0)*$E35+VLOOKUP($D35,'Tour List'!$C$2:$K$60,9,0)*$F35*0.8</f>
        <v>898.2</v>
      </c>
      <c r="L35" s="42">
        <v>0.1</v>
      </c>
    </row>
    <row r="36" spans="1:12" ht="16.5">
      <c r="A36" s="35">
        <v>43059</v>
      </c>
      <c r="B36" s="40" t="str">
        <f t="shared" si="0"/>
        <v>3D01012017112001</v>
      </c>
      <c r="C36" t="s">
        <v>243</v>
      </c>
      <c r="D36" s="38" t="s">
        <v>57</v>
      </c>
      <c r="E36" s="39" t="s">
        <v>251</v>
      </c>
      <c r="F36">
        <v>0</v>
      </c>
      <c r="H36" s="46">
        <f>VLOOKUP($D36,'Tour List'!$C$2:$K$60,9,0)*$E36+VLOOKUP($D36,'Tour List'!$C$2:$K$60,9,0)*$F36*0.8</f>
        <v>1398</v>
      </c>
      <c r="L36" s="42">
        <v>0.1</v>
      </c>
    </row>
    <row r="37" spans="1:12" ht="16.5">
      <c r="A37" s="34">
        <v>43059</v>
      </c>
      <c r="B37" s="40" t="str">
        <f t="shared" si="0"/>
        <v>4F00322017112001</v>
      </c>
      <c r="C37" t="s">
        <v>230</v>
      </c>
      <c r="D37" s="38" t="s">
        <v>172</v>
      </c>
      <c r="E37" s="39" t="s">
        <v>252</v>
      </c>
      <c r="F37">
        <v>0</v>
      </c>
      <c r="H37" s="46">
        <f>VLOOKUP($D37,'Tour List'!$C$2:$K$60,9,0)*$E37+VLOOKUP($D37,'Tour List'!$C$2:$K$60,9,0)*$F37*0.8</f>
        <v>19197</v>
      </c>
      <c r="L37" s="42">
        <v>0.1</v>
      </c>
    </row>
    <row r="38" spans="1:12" ht="16.5">
      <c r="A38" s="34">
        <v>43059</v>
      </c>
      <c r="B38" s="40" t="str">
        <f t="shared" si="0"/>
        <v>4F00532017112001</v>
      </c>
      <c r="C38" t="s">
        <v>238</v>
      </c>
      <c r="D38" s="38" t="s">
        <v>177</v>
      </c>
      <c r="E38" s="39" t="s">
        <v>254</v>
      </c>
      <c r="F38">
        <v>0</v>
      </c>
      <c r="H38" s="46">
        <f>VLOOKUP($D38,'Tour List'!$C$2:$K$60,9,0)*$E38+VLOOKUP($D38,'Tour List'!$C$2:$K$60,9,0)*$F38*0.8</f>
        <v>6699</v>
      </c>
      <c r="L38" s="42">
        <v>0.1</v>
      </c>
    </row>
    <row r="39" spans="1:12" ht="16.5">
      <c r="A39" s="34">
        <v>43060</v>
      </c>
      <c r="B39" s="40" t="str">
        <f t="shared" si="0"/>
        <v>2D00132017112101</v>
      </c>
      <c r="C39" t="s">
        <v>224</v>
      </c>
      <c r="D39" s="38" t="s">
        <v>10</v>
      </c>
      <c r="E39" s="39" t="s">
        <v>251</v>
      </c>
      <c r="F39">
        <v>0</v>
      </c>
      <c r="H39" s="46">
        <f>VLOOKUP($D39,'Tour List'!$C$2:$K$60,9,0)*$E39+VLOOKUP($D39,'Tour List'!$C$2:$K$60,9,0)*$F39*0.8</f>
        <v>1198</v>
      </c>
      <c r="L39" s="42">
        <v>0.1</v>
      </c>
    </row>
    <row r="40" spans="1:12" ht="16.5">
      <c r="A40" s="35">
        <v>43061</v>
      </c>
      <c r="B40" s="40" t="str">
        <f t="shared" si="0"/>
        <v>4F00322017112201</v>
      </c>
      <c r="C40" t="s">
        <v>223</v>
      </c>
      <c r="D40" s="38" t="s">
        <v>172</v>
      </c>
      <c r="E40" s="39" t="s">
        <v>252</v>
      </c>
      <c r="F40">
        <v>0</v>
      </c>
      <c r="H40" s="46">
        <f>VLOOKUP($D40,'Tour List'!$C$2:$K$60,9,0)*$E40+VLOOKUP($D40,'Tour List'!$C$2:$K$60,9,0)*$F40*0.8</f>
        <v>19197</v>
      </c>
      <c r="L40" s="42">
        <v>0.1</v>
      </c>
    </row>
    <row r="41" spans="1:12" ht="16.5">
      <c r="A41" s="34">
        <v>43061</v>
      </c>
      <c r="B41" s="40" t="str">
        <f t="shared" si="0"/>
        <v>3D84212017112201</v>
      </c>
      <c r="C41" t="s">
        <v>247</v>
      </c>
      <c r="D41" s="38" t="s">
        <v>62</v>
      </c>
      <c r="E41" s="39" t="s">
        <v>251</v>
      </c>
      <c r="F41">
        <v>0</v>
      </c>
      <c r="H41" s="46">
        <f>VLOOKUP($D41,'Tour List'!$C$2:$K$60,9,0)*$E41+VLOOKUP($D41,'Tour List'!$C$2:$K$60,9,0)*$F41*0.8</f>
        <v>1398</v>
      </c>
      <c r="L41" s="42">
        <v>0.1</v>
      </c>
    </row>
    <row r="42" spans="1:12" ht="16.5">
      <c r="A42" s="34">
        <v>43063</v>
      </c>
      <c r="B42" s="40" t="str">
        <f t="shared" si="0"/>
        <v>3D99112017112401</v>
      </c>
      <c r="C42" t="s">
        <v>217</v>
      </c>
      <c r="D42" s="38" t="s">
        <v>59</v>
      </c>
      <c r="E42" s="39" t="s">
        <v>254</v>
      </c>
      <c r="F42">
        <v>1</v>
      </c>
      <c r="H42" s="46">
        <f>VLOOKUP($D42,'Tour List'!$C$2:$K$60,9,0)*$E42+VLOOKUP($D42,'Tour List'!$C$2:$K$60,9,0)*$F42*0.8</f>
        <v>1618.2</v>
      </c>
      <c r="L42" s="42">
        <v>0.1</v>
      </c>
    </row>
    <row r="43" spans="1:12" ht="16.5">
      <c r="A43" s="34">
        <v>43063</v>
      </c>
      <c r="B43" s="40" t="str">
        <f t="shared" si="0"/>
        <v>5G00222017112401</v>
      </c>
      <c r="C43" t="s">
        <v>215</v>
      </c>
      <c r="D43" s="38" t="s">
        <v>181</v>
      </c>
      <c r="E43" s="39" t="s">
        <v>254</v>
      </c>
      <c r="F43">
        <v>0</v>
      </c>
      <c r="H43" s="46">
        <f>VLOOKUP($D43,'Tour List'!$C$2:$K$60,9,0)*$E43+VLOOKUP($D43,'Tour List'!$C$2:$K$60,9,0)*$F43*0.8</f>
        <v>3999</v>
      </c>
      <c r="L43" s="42">
        <v>0.1</v>
      </c>
    </row>
    <row r="44" spans="1:12" ht="16.5">
      <c r="A44" s="34">
        <v>43064</v>
      </c>
      <c r="B44" s="40" t="str">
        <f t="shared" si="0"/>
        <v>4F00532017112501</v>
      </c>
      <c r="C44" t="s">
        <v>235</v>
      </c>
      <c r="D44" s="38" t="s">
        <v>177</v>
      </c>
      <c r="E44" s="39" t="s">
        <v>254</v>
      </c>
      <c r="F44">
        <v>3</v>
      </c>
      <c r="H44" s="46">
        <f>VLOOKUP($D44,'Tour List'!$C$2:$K$60,9,0)*$E44+VLOOKUP($D44,'Tour List'!$C$2:$K$60,9,0)*$F44*0.8</f>
        <v>22776.6</v>
      </c>
      <c r="L44" s="42">
        <v>0.1</v>
      </c>
    </row>
    <row r="45" spans="1:12" ht="16.5">
      <c r="A45" s="34">
        <v>43066</v>
      </c>
      <c r="B45" s="40" t="str">
        <f t="shared" si="0"/>
        <v>4F00532017112701</v>
      </c>
      <c r="C45" t="s">
        <v>236</v>
      </c>
      <c r="D45" s="38" t="s">
        <v>177</v>
      </c>
      <c r="E45" s="39" t="s">
        <v>251</v>
      </c>
      <c r="F45">
        <v>0</v>
      </c>
      <c r="H45" s="46">
        <f>VLOOKUP($D45,'Tour List'!$C$2:$K$60,9,0)*$E45+VLOOKUP($D45,'Tour List'!$C$2:$K$60,9,0)*$F45*0.8</f>
        <v>13398</v>
      </c>
      <c r="L45" s="42">
        <v>0.1</v>
      </c>
    </row>
    <row r="46" spans="1:12" ht="16.5">
      <c r="A46" s="34">
        <v>43068</v>
      </c>
      <c r="B46" s="40" t="str">
        <f t="shared" si="0"/>
        <v>4F00522017112901</v>
      </c>
      <c r="C46" t="s">
        <v>213</v>
      </c>
      <c r="D46" s="38" t="s">
        <v>176</v>
      </c>
      <c r="E46" s="39" t="s">
        <v>251</v>
      </c>
      <c r="F46">
        <v>0</v>
      </c>
      <c r="H46" s="46">
        <f>VLOOKUP($D46,'Tour List'!$C$2:$K$60,9,0)*$E46+VLOOKUP($D46,'Tour List'!$C$2:$K$60,9,0)*$F46*0.8</f>
        <v>11398</v>
      </c>
      <c r="L46" s="42">
        <v>0.1</v>
      </c>
    </row>
    <row r="47" spans="1:12" ht="16.5">
      <c r="A47" s="34">
        <v>43080</v>
      </c>
      <c r="B47" s="40" t="str">
        <f t="shared" si="0"/>
        <v>4F00522017121101</v>
      </c>
      <c r="C47" t="s">
        <v>240</v>
      </c>
      <c r="D47" s="38" t="s">
        <v>176</v>
      </c>
      <c r="E47" s="39" t="s">
        <v>252</v>
      </c>
      <c r="F47">
        <v>0</v>
      </c>
      <c r="H47" s="46">
        <f>VLOOKUP($D47,'Tour List'!$C$2:$K$60,9,0)*$E47+VLOOKUP($D47,'Tour List'!$C$2:$K$60,9,0)*$F47*0.8</f>
        <v>17097</v>
      </c>
      <c r="L47" s="42">
        <v>0.1</v>
      </c>
    </row>
    <row r="48" spans="1:12" ht="16.5">
      <c r="A48" s="34">
        <v>43080</v>
      </c>
      <c r="B48" s="40" t="str">
        <f>CONCATENATE(D48,TEXT(A48,"yyyymmdd"),"02")</f>
        <v>4F00522017121102</v>
      </c>
      <c r="C48" t="s">
        <v>226</v>
      </c>
      <c r="D48" s="38" t="s">
        <v>176</v>
      </c>
      <c r="E48" s="39" t="s">
        <v>251</v>
      </c>
      <c r="F48">
        <v>0</v>
      </c>
      <c r="H48" s="46">
        <f>VLOOKUP($D48,'Tour List'!$C$2:$K$60,9,0)*$E48+VLOOKUP($D48,'Tour List'!$C$2:$K$60,9,0)*$F48*0.8</f>
        <v>11398</v>
      </c>
      <c r="L48" s="42">
        <v>0.1</v>
      </c>
    </row>
    <row r="49" spans="1:12" ht="16.5">
      <c r="A49" s="34">
        <v>43080</v>
      </c>
      <c r="B49" s="40" t="str">
        <f>CONCATENATE(D49,TEXT(A49,"yyyymmdd"),"03")</f>
        <v>4F00522017121103</v>
      </c>
      <c r="C49" t="s">
        <v>219</v>
      </c>
      <c r="D49" s="38" t="s">
        <v>176</v>
      </c>
      <c r="E49" s="39" t="s">
        <v>254</v>
      </c>
      <c r="F49">
        <v>1</v>
      </c>
      <c r="H49" s="46">
        <f>VLOOKUP($D49,'Tour List'!$C$2:$K$60,9,0)*$E49+VLOOKUP($D49,'Tour List'!$C$2:$K$60,9,0)*$F49*0.8</f>
        <v>10258.200000000001</v>
      </c>
      <c r="L49" s="42">
        <v>0.1</v>
      </c>
    </row>
  </sheetData>
  <conditionalFormatting sqref="D4:D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3" sqref="C23"/>
    </sheetView>
  </sheetViews>
  <sheetFormatPr defaultRowHeight="15.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Tour List</vt:lpstr>
      <vt:lpstr>Booking Table</vt:lpstr>
      <vt:lpstr>Customer Table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2017-11-01T09:45:55Z</dcterms:created>
  <dcterms:modified xsi:type="dcterms:W3CDTF">2017-11-01T13:50:50Z</dcterms:modified>
</cp:coreProperties>
</file>