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EA84A866-3E04-4267-B2B5-D2A40C27B74B}" xr6:coauthVersionLast="47" xr6:coauthVersionMax="47" xr10:uidLastSave="{00000000-0000-0000-0000-000000000000}"/>
  <bookViews>
    <workbookView xWindow="28680" yWindow="-120" windowWidth="29040" windowHeight="17640" xr2:uid="{F530DB7C-5B3A-4D87-B710-1F59E709F530}"/>
  </bookViews>
  <sheets>
    <sheet name="phenotypes" sheetId="12" r:id="rId1"/>
    <sheet name="ldsc" sheetId="1" r:id="rId2"/>
    <sheet name="h2 diff" sheetId="13" r:id="rId3"/>
    <sheet name="testosterone underlier" sheetId="14" r:id="rId4"/>
    <sheet name="m-f effect" sheetId="16" r:id="rId5"/>
    <sheet name="equal amplification" sheetId="15" r:id="rId6"/>
    <sheet name="pgs_diff" sheetId="17" r:id="rId7"/>
    <sheet name="mash_weights" sheetId="11" r:id="rId8"/>
    <sheet name="PGS" sheetId="2" r:id="rId9"/>
    <sheet name="PGS (2)" sheetId="4" r:id="rId10"/>
    <sheet name="PGS (3)" sheetId="5" r:id="rId11"/>
    <sheet name="PGS (4)" sheetId="6" r:id="rId12"/>
    <sheet name="PGS (5)" sheetId="7" r:id="rId13"/>
    <sheet name="PGS_ave" sheetId="9" r:id="rId14"/>
  </sheets>
  <definedNames>
    <definedName name="_xlnm._FilterDatabase" localSheetId="5" hidden="1">'equal amplification'!$A$1:$J$1</definedName>
    <definedName name="_xlnm._FilterDatabase" localSheetId="2" hidden="1">'h2 diff'!$A$1:$I$1</definedName>
    <definedName name="_xlnm._FilterDatabase" localSheetId="1" hidden="1">ldsc!$B$3:$F$84</definedName>
    <definedName name="_xlnm._FilterDatabase" localSheetId="8" hidden="1">PGS!$A$3:$N$84</definedName>
    <definedName name="_xlnm._FilterDatabase" localSheetId="9" hidden="1">'PGS (2)'!$A$3:$N$84</definedName>
    <definedName name="_xlnm._FilterDatabase" localSheetId="10" hidden="1">'PGS (3)'!$A$3:$N$84</definedName>
    <definedName name="_xlnm._FilterDatabase" localSheetId="11" hidden="1">'PGS (4)'!$A$3:$N$84</definedName>
    <definedName name="_xlnm._FilterDatabase" localSheetId="12" hidden="1">'PGS (5)'!$A$3:$N$84</definedName>
    <definedName name="_xlnm._FilterDatabase" localSheetId="13" hidden="1">PGS_ave!$A$3:$N$84</definedName>
    <definedName name="_xlnm._FilterDatabase" localSheetId="0" hidden="1">phenotypes!$A$1:$E$1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2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" i="16"/>
  <c r="J28" i="15"/>
  <c r="J20" i="15"/>
  <c r="J7" i="15"/>
  <c r="J15" i="15"/>
  <c r="J22" i="15"/>
  <c r="J23" i="15"/>
  <c r="J25" i="15"/>
  <c r="J18" i="15"/>
  <c r="J17" i="15"/>
  <c r="J11" i="15"/>
  <c r="J10" i="15"/>
  <c r="J13" i="15"/>
  <c r="J27" i="15"/>
  <c r="J12" i="15"/>
  <c r="J6" i="15"/>
  <c r="J16" i="15"/>
  <c r="J2" i="15"/>
  <c r="J24" i="15"/>
  <c r="J19" i="15"/>
  <c r="J5" i="15"/>
  <c r="J9" i="15"/>
  <c r="J26" i="15"/>
  <c r="J4" i="15"/>
  <c r="J14" i="15"/>
  <c r="J3" i="15"/>
  <c r="J21" i="15"/>
  <c r="J8" i="1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" i="13"/>
  <c r="H26" i="13"/>
  <c r="G2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" i="13"/>
  <c r="G5" i="13"/>
  <c r="G7" i="13"/>
  <c r="G10" i="13"/>
  <c r="G9" i="13"/>
  <c r="G25" i="13"/>
  <c r="G27" i="13"/>
  <c r="G6" i="13"/>
  <c r="G17" i="13"/>
  <c r="G18" i="13"/>
  <c r="G16" i="13"/>
  <c r="G4" i="13"/>
  <c r="G23" i="13"/>
  <c r="G19" i="13"/>
  <c r="G22" i="13"/>
  <c r="G3" i="13"/>
  <c r="G14" i="13"/>
  <c r="G24" i="13"/>
  <c r="G2" i="13"/>
  <c r="G13" i="13"/>
  <c r="G20" i="13"/>
  <c r="G11" i="13"/>
  <c r="G21" i="13"/>
  <c r="G28" i="13"/>
  <c r="G8" i="13"/>
  <c r="G15" i="13"/>
  <c r="G12" i="13"/>
  <c r="H9" i="13"/>
  <c r="H17" i="13"/>
  <c r="H23" i="13"/>
  <c r="H14" i="13"/>
  <c r="H20" i="13"/>
  <c r="H28" i="13"/>
  <c r="H8" i="13"/>
  <c r="C5" i="12"/>
  <c r="C3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H24" i="13" l="1"/>
  <c r="H19" i="13"/>
  <c r="H18" i="13"/>
  <c r="H25" i="13"/>
  <c r="H5" i="13"/>
  <c r="H12" i="13"/>
  <c r="H13" i="13"/>
  <c r="H4" i="13"/>
  <c r="H10" i="13"/>
  <c r="H15" i="13"/>
  <c r="H11" i="13"/>
  <c r="H2" i="13"/>
  <c r="H22" i="13"/>
  <c r="H16" i="13"/>
  <c r="H27" i="13"/>
  <c r="H7" i="13"/>
  <c r="H21" i="13"/>
  <c r="H3" i="13"/>
  <c r="H6" i="13"/>
</calcChain>
</file>

<file path=xl/sharedStrings.xml><?xml version="1.0" encoding="utf-8"?>
<sst xmlns="http://schemas.openxmlformats.org/spreadsheetml/2006/main" count="1580" uniqueCount="131">
  <si>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</si>
  <si>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</si>
  <si>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</si>
  <si>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</si>
  <si>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</si>
  <si>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</si>
  <si>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</si>
  <si>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</si>
  <si>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</si>
  <si>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</si>
  <si>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</si>
  <si>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</si>
  <si>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</si>
  <si>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</si>
  <si>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</si>
  <si>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</si>
  <si>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</si>
  <si>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</si>
  <si>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</si>
  <si>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</si>
  <si>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</si>
  <si>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</si>
  <si>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</si>
  <si>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</si>
  <si>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</si>
  <si>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</si>
  <si>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</si>
  <si>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</si>
  <si>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</si>
  <si>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</si>
  <si>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</si>
  <si>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</si>
  <si>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</si>
  <si>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</si>
  <si>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</si>
  <si>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</si>
  <si>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</si>
  <si>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</si>
  <si>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</si>
  <si>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</si>
  <si>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</si>
  <si>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</si>
  <si>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</si>
  <si>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</si>
  <si>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</si>
  <si>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</si>
  <si>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</si>
  <si>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</si>
  <si>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</si>
  <si>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</si>
  <si>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</si>
  <si>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height</t>
  </si>
  <si>
    <t>testosterone</t>
  </si>
  <si>
    <t>bmi</t>
  </si>
  <si>
    <t>r^2 se</t>
  </si>
  <si>
    <t>inc. r^2 se</t>
  </si>
  <si>
    <t>wth bmi adj 6-10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</si>
  <si>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</si>
  <si>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</si>
  <si>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</si>
  <si>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</si>
  <si>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</si>
  <si>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</si>
  <si>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</si>
  <si>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</si>
  <si>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</si>
  <si>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</si>
  <si>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</si>
  <si>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</si>
  <si>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</si>
  <si>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</si>
  <si>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</si>
  <si>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</si>
  <si>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</si>
  <si>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</si>
  <si>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</si>
  <si>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</si>
  <si>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</si>
  <si>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</si>
  <si>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</si>
  <si>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</si>
  <si>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</si>
  <si>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</si>
  <si>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</si>
  <si>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</si>
  <si>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</si>
  <si>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</si>
  <si>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</si>
  <si>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h2 male</t>
  </si>
  <si>
    <t>h2 female</t>
  </si>
  <si>
    <t>h2 male se</t>
  </si>
  <si>
    <t>h2 female se</t>
  </si>
  <si>
    <t>h2 diff</t>
  </si>
  <si>
    <t>h2 se diff</t>
  </si>
  <si>
    <t>pvalue</t>
  </si>
  <si>
    <t>z-score</t>
  </si>
  <si>
    <t>n male bin</t>
  </si>
  <si>
    <t>n female bin</t>
  </si>
  <si>
    <t>n overlap</t>
  </si>
  <si>
    <t>pheno</t>
  </si>
  <si>
    <t>pheno_name</t>
  </si>
  <si>
    <t>geno_var_ratio</t>
  </si>
  <si>
    <t>env_var_ratio</t>
  </si>
  <si>
    <t>geno_var_ratio_se</t>
  </si>
  <si>
    <t>env_var_ratio_se</t>
  </si>
  <si>
    <t>ratio_se</t>
  </si>
  <si>
    <t>z_score</t>
  </si>
  <si>
    <t>Diastolic BP</t>
  </si>
  <si>
    <t>Forced vital capacity</t>
  </si>
  <si>
    <t>Height</t>
  </si>
  <si>
    <t>Systolic BP</t>
  </si>
  <si>
    <t>Waist:hip (bmi adjusted)</t>
  </si>
  <si>
    <t>p pdf</t>
  </si>
  <si>
    <t>p cdf</t>
  </si>
  <si>
    <t>raw estimate slope (f/m)</t>
  </si>
  <si>
    <t>raw r^2</t>
  </si>
  <si>
    <t>posterior slope (f/m)</t>
  </si>
  <si>
    <t>posterior r^2</t>
  </si>
  <si>
    <t>alpha</t>
  </si>
  <si>
    <t>female pheno var</t>
  </si>
  <si>
    <t>male pheno var</t>
  </si>
  <si>
    <t>r2_val</t>
  </si>
  <si>
    <t>r2_se_val</t>
  </si>
  <si>
    <t>mean_diff</t>
  </si>
  <si>
    <t>se_diff</t>
  </si>
  <si>
    <t>ttest</t>
  </si>
  <si>
    <t>p-value</t>
  </si>
  <si>
    <t>Waist:hip (bmi adj.)</t>
  </si>
  <si>
    <t xml:space="preserve">dof = </t>
  </si>
  <si>
    <t>additive - mash</t>
  </si>
  <si>
    <t>m or f greater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</si>
</sst>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  <numFmt numFmtId="168" formatCode="0.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E29"/>
  <sheetViews>
    <sheetView tabSelected="1" workbookViewId="0">
      <selection activeCell="B28" sqref="B28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1" spans="1:5" x14ac:dyDescent="0.35">
      <c r="A1" s="1" t="s">
        <v>57</v>
      </c>
      <c r="B1" s="1" t="s">
        <v>84</v>
      </c>
      <c r="C1" s="1" t="s">
        <v>86</v>
      </c>
      <c r="D1" s="1" t="s">
        <v>85</v>
      </c>
      <c r="E1" s="1" t="s">
        <v>87</v>
      </c>
    </row>
    <row r="2" spans="1:5" x14ac:dyDescent="0.35">
      <c r="B2" t="s">
        <v>62</v>
      </c>
      <c r="C2">
        <f t="shared" ref="C2:C28" si="0">SUM(D2:E2)</f>
        <v>294338</v>
      </c>
      <c r="D2">
        <v>137529</v>
      </c>
      <c r="E2">
        <v>156809</v>
      </c>
    </row>
    <row r="3" spans="1:5" x14ac:dyDescent="0.35">
      <c r="B3" t="s">
        <v>63</v>
      </c>
      <c r="C3">
        <f t="shared" si="0"/>
        <v>331074</v>
      </c>
      <c r="D3">
        <v>153102</v>
      </c>
      <c r="E3">
        <v>177972</v>
      </c>
    </row>
    <row r="4" spans="1:5" x14ac:dyDescent="0.35">
      <c r="B4" t="s">
        <v>64</v>
      </c>
      <c r="C4">
        <f t="shared" si="0"/>
        <v>331136</v>
      </c>
      <c r="D4">
        <v>153135</v>
      </c>
      <c r="E4">
        <v>178001</v>
      </c>
    </row>
    <row r="5" spans="1:5" x14ac:dyDescent="0.35">
      <c r="B5" t="s">
        <v>53</v>
      </c>
      <c r="C5">
        <f t="shared" si="0"/>
        <v>336020</v>
      </c>
      <c r="D5">
        <v>155556</v>
      </c>
      <c r="E5">
        <v>180464</v>
      </c>
    </row>
    <row r="6" spans="1:5" x14ac:dyDescent="0.35">
      <c r="B6" t="s">
        <v>65</v>
      </c>
      <c r="C6">
        <f t="shared" si="0"/>
        <v>294230</v>
      </c>
      <c r="D6">
        <v>137489</v>
      </c>
      <c r="E6">
        <v>156741</v>
      </c>
    </row>
    <row r="7" spans="1:5" x14ac:dyDescent="0.35">
      <c r="B7" t="s">
        <v>66</v>
      </c>
      <c r="C7">
        <f t="shared" si="0"/>
        <v>321233</v>
      </c>
      <c r="D7">
        <v>148824</v>
      </c>
      <c r="E7">
        <v>172409</v>
      </c>
    </row>
    <row r="8" spans="1:5" x14ac:dyDescent="0.35">
      <c r="B8" t="s">
        <v>67</v>
      </c>
      <c r="C8">
        <f t="shared" si="0"/>
        <v>314898</v>
      </c>
      <c r="D8">
        <v>145992</v>
      </c>
      <c r="E8">
        <v>168906</v>
      </c>
    </row>
    <row r="9" spans="1:5" x14ac:dyDescent="0.35">
      <c r="B9" t="s">
        <v>68</v>
      </c>
      <c r="C9">
        <f t="shared" si="0"/>
        <v>326573</v>
      </c>
      <c r="D9">
        <v>151524</v>
      </c>
      <c r="E9">
        <v>175049</v>
      </c>
    </row>
    <row r="10" spans="1:5" x14ac:dyDescent="0.35">
      <c r="B10" t="s">
        <v>69</v>
      </c>
      <c r="C10">
        <f t="shared" si="0"/>
        <v>255426</v>
      </c>
      <c r="D10">
        <v>119821</v>
      </c>
      <c r="E10">
        <v>135605</v>
      </c>
    </row>
    <row r="11" spans="1:5" x14ac:dyDescent="0.35">
      <c r="B11" t="s">
        <v>19</v>
      </c>
      <c r="C11">
        <f t="shared" si="0"/>
        <v>321268</v>
      </c>
      <c r="D11">
        <v>148771</v>
      </c>
      <c r="E11">
        <v>172497</v>
      </c>
    </row>
    <row r="12" spans="1:5" x14ac:dyDescent="0.35">
      <c r="B12" t="s">
        <v>51</v>
      </c>
      <c r="C12">
        <f t="shared" si="0"/>
        <v>336387</v>
      </c>
      <c r="D12">
        <v>155732</v>
      </c>
      <c r="E12">
        <v>180655</v>
      </c>
    </row>
    <row r="13" spans="1:5" x14ac:dyDescent="0.35">
      <c r="B13" t="s">
        <v>70</v>
      </c>
      <c r="C13">
        <f t="shared" si="0"/>
        <v>336513</v>
      </c>
      <c r="D13">
        <v>155828</v>
      </c>
      <c r="E13">
        <v>180685</v>
      </c>
    </row>
    <row r="14" spans="1:5" x14ac:dyDescent="0.35">
      <c r="B14" t="s">
        <v>71</v>
      </c>
      <c r="C14">
        <f t="shared" si="0"/>
        <v>319672</v>
      </c>
      <c r="D14">
        <v>148128</v>
      </c>
      <c r="E14">
        <v>171544</v>
      </c>
    </row>
    <row r="15" spans="1:5" x14ac:dyDescent="0.35">
      <c r="B15" t="s">
        <v>72</v>
      </c>
      <c r="C15">
        <f t="shared" si="0"/>
        <v>326573</v>
      </c>
      <c r="D15">
        <v>151524</v>
      </c>
      <c r="E15">
        <v>175049</v>
      </c>
    </row>
    <row r="16" spans="1:5" x14ac:dyDescent="0.35">
      <c r="B16" t="s">
        <v>73</v>
      </c>
      <c r="C16">
        <f t="shared" si="0"/>
        <v>294012</v>
      </c>
      <c r="D16">
        <v>137360</v>
      </c>
      <c r="E16">
        <v>156652</v>
      </c>
    </row>
    <row r="17" spans="2:5" x14ac:dyDescent="0.35">
      <c r="B17" t="s">
        <v>74</v>
      </c>
      <c r="C17">
        <f t="shared" si="0"/>
        <v>314898</v>
      </c>
      <c r="D17">
        <v>145992</v>
      </c>
      <c r="E17">
        <v>168906</v>
      </c>
    </row>
    <row r="18" spans="2:5" x14ac:dyDescent="0.35">
      <c r="B18" t="s">
        <v>75</v>
      </c>
      <c r="C18">
        <f t="shared" si="0"/>
        <v>327136</v>
      </c>
      <c r="D18">
        <v>151792</v>
      </c>
      <c r="E18">
        <v>175344</v>
      </c>
    </row>
    <row r="19" spans="2:5" x14ac:dyDescent="0.35">
      <c r="B19" t="s">
        <v>16</v>
      </c>
      <c r="C19">
        <f t="shared" si="0"/>
        <v>291508</v>
      </c>
      <c r="D19">
        <v>136468</v>
      </c>
      <c r="E19">
        <v>155040</v>
      </c>
    </row>
    <row r="20" spans="2:5" x14ac:dyDescent="0.35">
      <c r="B20" t="s">
        <v>76</v>
      </c>
      <c r="C20">
        <f t="shared" si="0"/>
        <v>314892</v>
      </c>
      <c r="D20">
        <v>145989</v>
      </c>
      <c r="E20">
        <v>168903</v>
      </c>
    </row>
    <row r="21" spans="2:5" x14ac:dyDescent="0.35">
      <c r="B21" t="s">
        <v>52</v>
      </c>
      <c r="C21">
        <f t="shared" si="0"/>
        <v>291414</v>
      </c>
      <c r="D21">
        <v>147477</v>
      </c>
      <c r="E21">
        <v>143937</v>
      </c>
    </row>
    <row r="22" spans="2:5" x14ac:dyDescent="0.35">
      <c r="B22" t="s">
        <v>77</v>
      </c>
      <c r="C22">
        <f t="shared" si="0"/>
        <v>320984</v>
      </c>
      <c r="D22">
        <v>148720</v>
      </c>
      <c r="E22">
        <v>172264</v>
      </c>
    </row>
    <row r="23" spans="2:5" x14ac:dyDescent="0.35">
      <c r="B23" t="s">
        <v>78</v>
      </c>
      <c r="C23">
        <f t="shared" si="0"/>
        <v>321187</v>
      </c>
      <c r="D23">
        <v>148800</v>
      </c>
      <c r="E23">
        <v>172387</v>
      </c>
    </row>
    <row r="24" spans="2:5" x14ac:dyDescent="0.35">
      <c r="B24" t="s">
        <v>79</v>
      </c>
      <c r="C24">
        <f t="shared" si="0"/>
        <v>336551</v>
      </c>
      <c r="D24">
        <v>155850</v>
      </c>
      <c r="E24">
        <v>180701</v>
      </c>
    </row>
    <row r="25" spans="2:5" x14ac:dyDescent="0.35">
      <c r="B25" t="s">
        <v>82</v>
      </c>
      <c r="C25">
        <f t="shared" si="0"/>
        <v>336481</v>
      </c>
      <c r="D25">
        <v>155809</v>
      </c>
      <c r="E25">
        <v>180672</v>
      </c>
    </row>
    <row r="26" spans="2:5" x14ac:dyDescent="0.35">
      <c r="B26" t="s">
        <v>80</v>
      </c>
      <c r="C26">
        <f t="shared" si="0"/>
        <v>336139</v>
      </c>
      <c r="D26">
        <v>155622</v>
      </c>
      <c r="E26">
        <v>180517</v>
      </c>
    </row>
    <row r="27" spans="2:5" x14ac:dyDescent="0.35">
      <c r="B27" t="s">
        <v>81</v>
      </c>
      <c r="C27">
        <f t="shared" si="0"/>
        <v>330677</v>
      </c>
      <c r="D27">
        <v>152671</v>
      </c>
      <c r="E27">
        <v>178006</v>
      </c>
    </row>
    <row r="28" spans="2:5" x14ac:dyDescent="0.35">
      <c r="B28" t="s">
        <v>83</v>
      </c>
      <c r="C28">
        <f t="shared" si="0"/>
        <v>335932</v>
      </c>
      <c r="D28">
        <v>155512</v>
      </c>
      <c r="E28">
        <v>180420</v>
      </c>
    </row>
    <row r="29" spans="2:5" x14ac:dyDescent="0.35">
      <c r="B29" s="1"/>
      <c r="C29" s="1">
        <f>AVERAGE(C2:C28)</f>
        <v>318413.03703703702</v>
      </c>
      <c r="D29" s="1"/>
      <c r="E29" s="1"/>
    </row>
  </sheetData>
  <autoFilter ref="A1:E1" xr:uid="{0E1A7214-04C0-41AD-9983-1B492084134C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topLeftCell="B1" zoomScale="115" zoomScaleNormal="115" workbookViewId="0">
      <pane ySplit="3" topLeftCell="A25" activePane="bottomLeft" state="frozen"/>
      <selection pane="bottomLeft" activeCell="A92" sqref="A92:N10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5" t="s">
        <v>41</v>
      </c>
      <c r="D2" s="36"/>
      <c r="E2" s="36"/>
      <c r="F2" s="37"/>
      <c r="G2" s="35" t="s">
        <v>48</v>
      </c>
      <c r="H2" s="36"/>
      <c r="I2" s="36"/>
      <c r="J2" s="37"/>
      <c r="K2" s="35" t="s">
        <v>49</v>
      </c>
      <c r="L2" s="36"/>
      <c r="M2" s="36"/>
      <c r="N2" s="36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x14ac:dyDescent="0.35">
      <c r="E92"/>
      <c r="F92"/>
      <c r="I92"/>
      <c r="J92"/>
    </row>
    <row r="93" spans="1:14" x14ac:dyDescent="0.35">
      <c r="E93"/>
      <c r="F93"/>
      <c r="I93"/>
      <c r="J93"/>
    </row>
    <row r="94" spans="1:14" x14ac:dyDescent="0.35">
      <c r="E94"/>
      <c r="F94"/>
      <c r="I94"/>
      <c r="J94"/>
    </row>
    <row r="95" spans="1:14" x14ac:dyDescent="0.35">
      <c r="E95"/>
      <c r="F95"/>
      <c r="I95"/>
      <c r="J95"/>
    </row>
    <row r="96" spans="1:14" x14ac:dyDescent="0.35">
      <c r="E96"/>
      <c r="F96"/>
      <c r="I96"/>
      <c r="J96"/>
    </row>
    <row r="97" spans="5:10" x14ac:dyDescent="0.35">
      <c r="E97"/>
      <c r="F97"/>
      <c r="I97"/>
      <c r="J97"/>
    </row>
    <row r="98" spans="5:10" x14ac:dyDescent="0.35">
      <c r="E98"/>
      <c r="F98"/>
      <c r="I98"/>
      <c r="J98"/>
    </row>
    <row r="99" spans="5:10" x14ac:dyDescent="0.35">
      <c r="E99"/>
      <c r="F99"/>
      <c r="I99"/>
      <c r="J99"/>
    </row>
    <row r="100" spans="5:10" x14ac:dyDescent="0.35">
      <c r="E100"/>
      <c r="F100"/>
      <c r="I100"/>
      <c r="J100"/>
    </row>
    <row r="101" spans="5:10" x14ac:dyDescent="0.35">
      <c r="E101"/>
      <c r="F101"/>
      <c r="I101"/>
      <c r="J101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79" activePane="bottomLeft" state="frozen"/>
      <selection pane="bottomLeft" activeCell="N101" sqref="A91:N10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5" t="s">
        <v>41</v>
      </c>
      <c r="D2" s="36"/>
      <c r="E2" s="36"/>
      <c r="F2" s="37"/>
      <c r="G2" s="35" t="s">
        <v>48</v>
      </c>
      <c r="H2" s="36"/>
      <c r="I2" s="36"/>
      <c r="J2" s="37"/>
      <c r="K2" s="35" t="s">
        <v>49</v>
      </c>
      <c r="L2" s="36"/>
      <c r="M2" s="36"/>
      <c r="N2" s="36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1" spans="1:14" x14ac:dyDescent="0.35">
      <c r="E91"/>
      <c r="F91"/>
      <c r="I91"/>
      <c r="J91"/>
    </row>
    <row r="92" spans="1:14" x14ac:dyDescent="0.35">
      <c r="E92"/>
      <c r="F92"/>
      <c r="I92"/>
      <c r="J92"/>
    </row>
    <row r="93" spans="1:14" x14ac:dyDescent="0.35">
      <c r="E93"/>
      <c r="F93"/>
      <c r="I93"/>
      <c r="J93"/>
    </row>
    <row r="94" spans="1:14" x14ac:dyDescent="0.35">
      <c r="E94"/>
      <c r="F94"/>
      <c r="I94"/>
      <c r="J94"/>
    </row>
    <row r="95" spans="1:14" x14ac:dyDescent="0.35">
      <c r="E95"/>
      <c r="F95"/>
      <c r="I95"/>
      <c r="J95"/>
    </row>
    <row r="96" spans="1:14" x14ac:dyDescent="0.35">
      <c r="E96"/>
      <c r="F96"/>
      <c r="I96"/>
      <c r="J96"/>
    </row>
    <row r="97" spans="5:10" x14ac:dyDescent="0.35">
      <c r="E97"/>
      <c r="F97"/>
      <c r="I97"/>
      <c r="J97"/>
    </row>
    <row r="98" spans="5:10" x14ac:dyDescent="0.35">
      <c r="E98"/>
      <c r="F98"/>
      <c r="I98"/>
      <c r="J98"/>
    </row>
    <row r="99" spans="5:10" x14ac:dyDescent="0.35">
      <c r="E99"/>
      <c r="F99"/>
      <c r="I99"/>
      <c r="J99"/>
    </row>
    <row r="100" spans="5:10" x14ac:dyDescent="0.35">
      <c r="E100"/>
      <c r="F100"/>
      <c r="I100"/>
      <c r="J100"/>
    </row>
    <row r="101" spans="5:10" x14ac:dyDescent="0.35">
      <c r="E101"/>
      <c r="F101"/>
      <c r="I101"/>
      <c r="J101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zoomScale="115" zoomScaleNormal="115" workbookViewId="0">
      <pane ySplit="3" topLeftCell="A73" activePane="bottomLeft" state="frozen"/>
      <selection pane="bottomLeft" activeCell="N101" sqref="A91:N10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5" t="s">
        <v>41</v>
      </c>
      <c r="D2" s="36"/>
      <c r="E2" s="36"/>
      <c r="F2" s="37"/>
      <c r="G2" s="35" t="s">
        <v>48</v>
      </c>
      <c r="H2" s="36"/>
      <c r="I2" s="36"/>
      <c r="J2" s="37"/>
      <c r="K2" s="35" t="s">
        <v>49</v>
      </c>
      <c r="L2" s="36"/>
      <c r="M2" s="36"/>
      <c r="N2" s="36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1">
        <v>4.1399999999999999E-2</v>
      </c>
      <c r="N28" s="31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1">
        <v>3.7900000000000003E-2</v>
      </c>
      <c r="N29" s="31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1">
        <v>4.8099999999999997E-2</v>
      </c>
      <c r="N30" s="31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1" spans="1:14" x14ac:dyDescent="0.35">
      <c r="E91"/>
      <c r="F91"/>
      <c r="I91"/>
      <c r="J91"/>
    </row>
    <row r="92" spans="1:14" x14ac:dyDescent="0.35">
      <c r="E92"/>
      <c r="F92"/>
      <c r="I92"/>
      <c r="J92"/>
    </row>
    <row r="93" spans="1:14" x14ac:dyDescent="0.35">
      <c r="E93"/>
      <c r="F93"/>
      <c r="I93"/>
      <c r="J93"/>
    </row>
    <row r="94" spans="1:14" x14ac:dyDescent="0.35">
      <c r="E94"/>
      <c r="F94"/>
      <c r="I94"/>
      <c r="J94"/>
    </row>
    <row r="95" spans="1:14" x14ac:dyDescent="0.35">
      <c r="E95"/>
      <c r="F95"/>
      <c r="I95"/>
      <c r="J95"/>
    </row>
    <row r="96" spans="1:14" x14ac:dyDescent="0.35">
      <c r="E96"/>
      <c r="F96"/>
      <c r="I96"/>
      <c r="J96"/>
    </row>
    <row r="97" spans="5:10" x14ac:dyDescent="0.35">
      <c r="E97"/>
      <c r="F97"/>
      <c r="I97"/>
      <c r="J97"/>
    </row>
    <row r="98" spans="5:10" x14ac:dyDescent="0.35">
      <c r="E98"/>
      <c r="F98"/>
      <c r="I98"/>
      <c r="J98"/>
    </row>
    <row r="99" spans="5:10" x14ac:dyDescent="0.35">
      <c r="E99"/>
      <c r="F99"/>
      <c r="I99"/>
      <c r="J99"/>
    </row>
    <row r="100" spans="5:10" x14ac:dyDescent="0.35">
      <c r="E100"/>
      <c r="F100"/>
      <c r="I100"/>
      <c r="J100"/>
    </row>
    <row r="101" spans="5:10" x14ac:dyDescent="0.35">
      <c r="E101"/>
      <c r="F101"/>
      <c r="I101"/>
      <c r="J101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zoomScale="115" zoomScaleNormal="115" workbookViewId="0">
      <pane ySplit="3" topLeftCell="A4" activePane="bottomLeft" state="frozen"/>
      <selection pane="bottomLeft" activeCell="G81" sqref="G8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5" t="s">
        <v>41</v>
      </c>
      <c r="D2" s="36"/>
      <c r="E2" s="36"/>
      <c r="F2" s="37"/>
      <c r="G2" s="35" t="s">
        <v>48</v>
      </c>
      <c r="H2" s="36"/>
      <c r="I2" s="36"/>
      <c r="J2" s="37"/>
      <c r="K2" s="35" t="s">
        <v>49</v>
      </c>
      <c r="L2" s="36"/>
      <c r="M2" s="36"/>
      <c r="N2" s="36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1" spans="1:14" x14ac:dyDescent="0.35">
      <c r="E91"/>
      <c r="F91"/>
      <c r="I91"/>
      <c r="J91"/>
    </row>
    <row r="92" spans="1:14" x14ac:dyDescent="0.35">
      <c r="E92"/>
      <c r="F92"/>
      <c r="I92"/>
      <c r="J92"/>
    </row>
    <row r="93" spans="1:14" x14ac:dyDescent="0.35">
      <c r="E93"/>
      <c r="F93"/>
      <c r="I93"/>
      <c r="J93"/>
    </row>
    <row r="94" spans="1:14" x14ac:dyDescent="0.35">
      <c r="E94"/>
      <c r="F94"/>
      <c r="I94"/>
      <c r="J94"/>
    </row>
    <row r="95" spans="1:14" x14ac:dyDescent="0.35">
      <c r="E95"/>
      <c r="F95"/>
      <c r="I95"/>
      <c r="J95"/>
    </row>
    <row r="96" spans="1:14" x14ac:dyDescent="0.35">
      <c r="E96"/>
      <c r="F96"/>
      <c r="I96"/>
      <c r="J96"/>
    </row>
    <row r="97" spans="5:10" x14ac:dyDescent="0.35">
      <c r="E97"/>
      <c r="F97"/>
      <c r="I97"/>
      <c r="J97"/>
    </row>
    <row r="98" spans="5:10" x14ac:dyDescent="0.35">
      <c r="E98"/>
      <c r="F98"/>
      <c r="I98"/>
      <c r="J98"/>
    </row>
    <row r="99" spans="5:10" x14ac:dyDescent="0.35">
      <c r="E99"/>
      <c r="F99"/>
      <c r="I99"/>
      <c r="J99"/>
    </row>
    <row r="100" spans="5:10" x14ac:dyDescent="0.35">
      <c r="E100"/>
      <c r="F100"/>
      <c r="I100"/>
      <c r="J100"/>
    </row>
    <row r="101" spans="5:10" x14ac:dyDescent="0.35">
      <c r="E101"/>
      <c r="F101"/>
      <c r="I101"/>
      <c r="J101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49" activePane="bottomLeft" state="frozen"/>
      <selection pane="bottomLeft" activeCell="C111" sqref="C111:N113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5" t="s">
        <v>41</v>
      </c>
      <c r="D2" s="36"/>
      <c r="E2" s="36"/>
      <c r="F2" s="37"/>
      <c r="G2" s="35" t="s">
        <v>48</v>
      </c>
      <c r="H2" s="36"/>
      <c r="I2" s="36"/>
      <c r="J2" s="37"/>
      <c r="K2" s="35" t="s">
        <v>49</v>
      </c>
      <c r="L2" s="36"/>
      <c r="M2" s="36"/>
      <c r="N2" s="36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54</v>
      </c>
      <c r="E3" s="19" t="s">
        <v>38</v>
      </c>
      <c r="F3" s="20" t="s">
        <v>55</v>
      </c>
      <c r="G3" s="19" t="s">
        <v>37</v>
      </c>
      <c r="H3" s="18" t="s">
        <v>54</v>
      </c>
      <c r="I3" s="19" t="s">
        <v>38</v>
      </c>
      <c r="J3" s="20" t="s">
        <v>55</v>
      </c>
      <c r="K3" s="19" t="s">
        <v>37</v>
      </c>
      <c r="L3" s="18" t="s">
        <v>54</v>
      </c>
      <c r="M3" s="19" t="s">
        <v>38</v>
      </c>
      <c r="N3" s="20" t="s">
        <v>55</v>
      </c>
    </row>
    <row r="4" spans="1:14" x14ac:dyDescent="0.35">
      <c r="A4" t="s">
        <v>3</v>
      </c>
      <c r="B4" s="5" t="s">
        <v>40</v>
      </c>
      <c r="C4" s="28">
        <f>AVERAGE(PGS!E4,'PGS (2)'!E4,'PGS (3)'!E4,'PGS (4)'!E4,'PGS (5)'!E4)</f>
        <v>0.63442000000000009</v>
      </c>
      <c r="D4" s="29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28">
        <f>AVERAGE(PGS!I4,'PGS (2)'!I4,'PGS (3)'!I4,'PGS (4)'!I4,'PGS (5)'!I4)</f>
        <v>0.60836000000000001</v>
      </c>
      <c r="H4" s="29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28">
        <f>AVERAGE(PGS!M4,'PGS (2)'!M4,'PGS (3)'!M4,'PGS (4)'!M4,'PGS (5)'!M4)</f>
        <v>0.63787999999999989</v>
      </c>
      <c r="L4" s="29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28">
        <f>AVERAGE(PGS!E5,'PGS (2)'!E5,'PGS (3)'!E5,'PGS (4)'!E5,'PGS (5)'!E5)</f>
        <v>0.25603999999999999</v>
      </c>
      <c r="D5" s="29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28">
        <f>AVERAGE(PGS!I5,'PGS (2)'!I5,'PGS (3)'!I5,'PGS (4)'!I5,'PGS (5)'!I5)</f>
        <v>0.21132000000000001</v>
      </c>
      <c r="H5" s="29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28">
        <f>AVERAGE(PGS!M5,'PGS (2)'!M5,'PGS (3)'!M5,'PGS (4)'!M5,'PGS (5)'!M5)</f>
        <v>0.25851999999999997</v>
      </c>
      <c r="L5" s="29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28">
        <f>AVERAGE(PGS!E6,'PGS (2)'!E6,'PGS (3)'!E6,'PGS (4)'!E6,'PGS (5)'!E6)</f>
        <v>0.24973999999999999</v>
      </c>
      <c r="D6" s="29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28">
        <f>AVERAGE(PGS!I6,'PGS (2)'!I6,'PGS (3)'!I6,'PGS (4)'!I6,'PGS (5)'!I6)</f>
        <v>0.19575999999999999</v>
      </c>
      <c r="H6" s="29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28">
        <f>AVERAGE(PGS!M6,'PGS (2)'!M6,'PGS (3)'!M6,'PGS (4)'!M6,'PGS (5)'!M6)</f>
        <v>0.24573999999999999</v>
      </c>
      <c r="L6" s="29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28">
        <f>AVERAGE(PGS!E7,'PGS (2)'!E7,'PGS (3)'!E7,'PGS (4)'!E7,'PGS (5)'!E7)</f>
        <v>0.81277999999999984</v>
      </c>
      <c r="D7" s="29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28">
        <f>AVERAGE(PGS!I7,'PGS (2)'!I7,'PGS (3)'!I7,'PGS (4)'!I7,'PGS (5)'!I7)</f>
        <v>0.81839999999999991</v>
      </c>
      <c r="H7" s="29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28">
        <f>AVERAGE(PGS!M7,'PGS (2)'!M7,'PGS (3)'!M7,'PGS (4)'!M7,'PGS (5)'!M7)</f>
        <v>0.81612000000000007</v>
      </c>
      <c r="L7" s="29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28">
        <f>AVERAGE(PGS!E8,'PGS (2)'!E8,'PGS (3)'!E8,'PGS (4)'!E8,'PGS (5)'!E8)</f>
        <v>1.1151999999999999E-2</v>
      </c>
      <c r="D8" s="29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28">
        <f>AVERAGE(PGS!I8,'PGS (2)'!I8,'PGS (3)'!I8,'PGS (4)'!I8,'PGS (5)'!I8)</f>
        <v>1.7884000000000001E-2</v>
      </c>
      <c r="H8" s="29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28">
        <f>AVERAGE(PGS!M8,'PGS (2)'!M8,'PGS (3)'!M8,'PGS (4)'!M8,'PGS (5)'!M8)</f>
        <v>1.78E-2</v>
      </c>
      <c r="L8" s="29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28">
        <f>AVERAGE(PGS!E9,'PGS (2)'!E9,'PGS (3)'!E9,'PGS (4)'!E9,'PGS (5)'!E9)</f>
        <v>6.6700000000000009E-2</v>
      </c>
      <c r="D9" s="29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28">
        <f>AVERAGE(PGS!I9,'PGS (2)'!I9,'PGS (3)'!I9,'PGS (4)'!I9,'PGS (5)'!I9)</f>
        <v>6.6619999999999999E-2</v>
      </c>
      <c r="H9" s="29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28">
        <f>AVERAGE(PGS!M9,'PGS (2)'!M9,'PGS (3)'!M9,'PGS (4)'!M9,'PGS (5)'!M9)</f>
        <v>5.5160000000000001E-2</v>
      </c>
      <c r="L9" s="29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28">
        <f>AVERAGE(PGS!E10,'PGS (2)'!E10,'PGS (3)'!E10,'PGS (4)'!E10,'PGS (5)'!E10)</f>
        <v>6.9019999999999998E-2</v>
      </c>
      <c r="D10" s="29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28">
        <f>AVERAGE(PGS!I10,'PGS (2)'!I10,'PGS (3)'!I10,'PGS (4)'!I10,'PGS (5)'!I10)</f>
        <v>4.5780000000000001E-2</v>
      </c>
      <c r="H10" s="29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28">
        <f>AVERAGE(PGS!M10,'PGS (2)'!M10,'PGS (3)'!M10,'PGS (4)'!M10,'PGS (5)'!M10)</f>
        <v>6.5299999999999997E-2</v>
      </c>
      <c r="L10" s="29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28">
        <f>AVERAGE(PGS!E11,'PGS (2)'!E11,'PGS (3)'!E11,'PGS (4)'!E11,'PGS (5)'!E11)</f>
        <v>6.4640000000000003E-2</v>
      </c>
      <c r="D11" s="29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28">
        <f>AVERAGE(PGS!I11,'PGS (2)'!I11,'PGS (3)'!I11,'PGS (4)'!I11,'PGS (5)'!I11)</f>
        <v>4.2180000000000002E-2</v>
      </c>
      <c r="H11" s="29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28">
        <f>AVERAGE(PGS!M11,'PGS (2)'!M11,'PGS (3)'!M11,'PGS (4)'!M11,'PGS (5)'!M11)</f>
        <v>6.0679999999999998E-2</v>
      </c>
      <c r="L11" s="29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28">
        <f>AVERAGE(PGS!E12,'PGS (2)'!E12,'PGS (3)'!E12,'PGS (4)'!E12,'PGS (5)'!E12)</f>
        <v>6.25E-2</v>
      </c>
      <c r="D12" s="29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28">
        <f>AVERAGE(PGS!I12,'PGS (2)'!I12,'PGS (3)'!I12,'PGS (4)'!I12,'PGS (5)'!I12)</f>
        <v>3.696E-2</v>
      </c>
      <c r="H12" s="29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28">
        <f>AVERAGE(PGS!M12,'PGS (2)'!M12,'PGS (3)'!M12,'PGS (4)'!M12,'PGS (5)'!M12)</f>
        <v>5.8820000000000004E-2</v>
      </c>
      <c r="L12" s="29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28">
        <f>AVERAGE(PGS!E13,'PGS (2)'!E13,'PGS (3)'!E13,'PGS (4)'!E13,'PGS (5)'!E13)</f>
        <v>0.32038635999999998</v>
      </c>
      <c r="D13" s="29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28">
        <f>AVERAGE(PGS!I13,'PGS (2)'!I13,'PGS (3)'!I13,'PGS (4)'!I13,'PGS (5)'!I13)</f>
        <v>0.30740000000000001</v>
      </c>
      <c r="H13" s="29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28">
        <f>AVERAGE(PGS!M13,'PGS (2)'!M13,'PGS (3)'!M13,'PGS (4)'!M13,'PGS (5)'!M13)</f>
        <v>0.31128</v>
      </c>
      <c r="L13" s="29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28">
        <f>AVERAGE(PGS!E14,'PGS (2)'!E14,'PGS (3)'!E14,'PGS (4)'!E14,'PGS (5)'!E14)</f>
        <v>9.8060000000000008E-2</v>
      </c>
      <c r="D14" s="29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28">
        <f>AVERAGE(PGS!I14,'PGS (2)'!I14,'PGS (3)'!I14,'PGS (4)'!I14,'PGS (5)'!I14)</f>
        <v>8.6499999999999994E-2</v>
      </c>
      <c r="H14" s="29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28">
        <f>AVERAGE(PGS!M14,'PGS (2)'!M14,'PGS (3)'!M14,'PGS (4)'!M14,'PGS (5)'!M14)</f>
        <v>9.3620000000000009E-2</v>
      </c>
      <c r="L14" s="29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28">
        <f>AVERAGE(PGS!E15,'PGS (2)'!E15,'PGS (3)'!E15,'PGS (4)'!E15,'PGS (5)'!E15)</f>
        <v>0.10052400000000002</v>
      </c>
      <c r="D15" s="29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28">
        <f>AVERAGE(PGS!I15,'PGS (2)'!I15,'PGS (3)'!I15,'PGS (4)'!I15,'PGS (5)'!I15)</f>
        <v>8.1600000000000006E-2</v>
      </c>
      <c r="H15" s="29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28">
        <f>AVERAGE(PGS!M15,'PGS (2)'!M15,'PGS (3)'!M15,'PGS (4)'!M15,'PGS (5)'!M15)</f>
        <v>8.4919999999999995E-2</v>
      </c>
      <c r="L15" s="29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28">
        <f>AVERAGE(PGS!E16,'PGS (2)'!E16,'PGS (3)'!E16,'PGS (4)'!E16,'PGS (5)'!E16)</f>
        <v>0.13866000000000001</v>
      </c>
      <c r="D16" s="29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28">
        <f>AVERAGE(PGS!I16,'PGS (2)'!I16,'PGS (3)'!I16,'PGS (4)'!I16,'PGS (5)'!I16)</f>
        <v>0.123</v>
      </c>
      <c r="H16" s="29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28">
        <f>AVERAGE(PGS!M16,'PGS (2)'!M16,'PGS (3)'!M16,'PGS (4)'!M16,'PGS (5)'!M16)</f>
        <v>0.13108</v>
      </c>
      <c r="L16" s="29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28">
        <f>AVERAGE(PGS!E17,'PGS (2)'!E17,'PGS (3)'!E17,'PGS (4)'!E17,'PGS (5)'!E17)</f>
        <v>0.14750000000000002</v>
      </c>
      <c r="D17" s="29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28">
        <f>AVERAGE(PGS!I17,'PGS (2)'!I17,'PGS (3)'!I17,'PGS (4)'!I17,'PGS (5)'!I17)</f>
        <v>0.13640000000000002</v>
      </c>
      <c r="H17" s="29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28">
        <f>AVERAGE(PGS!M17,'PGS (2)'!M17,'PGS (3)'!M17,'PGS (4)'!M17,'PGS (5)'!M17)</f>
        <v>0.13666</v>
      </c>
      <c r="L17" s="29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28">
        <f>AVERAGE(PGS!E18,'PGS (2)'!E18,'PGS (3)'!E18,'PGS (4)'!E18,'PGS (5)'!E18)</f>
        <v>0.12098</v>
      </c>
      <c r="D18" s="29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28">
        <f>AVERAGE(PGS!I18,'PGS (2)'!I18,'PGS (3)'!I18,'PGS (4)'!I18,'PGS (5)'!I18)</f>
        <v>0.10055999999999998</v>
      </c>
      <c r="H18" s="29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28">
        <f>AVERAGE(PGS!M18,'PGS (2)'!M18,'PGS (3)'!M18,'PGS (4)'!M18,'PGS (5)'!M18)</f>
        <v>0.11448</v>
      </c>
      <c r="L18" s="29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28">
        <f>AVERAGE(PGS!E19,'PGS (2)'!E19,'PGS (3)'!E19,'PGS (4)'!E19,'PGS (5)'!E19)</f>
        <v>0.24528</v>
      </c>
      <c r="D19" s="29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28">
        <f>AVERAGE(PGS!I19,'PGS (2)'!I19,'PGS (3)'!I19,'PGS (4)'!I19,'PGS (5)'!I19)</f>
        <v>0.23918</v>
      </c>
      <c r="H19" s="29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28">
        <f>AVERAGE(PGS!M19,'PGS (2)'!M19,'PGS (3)'!M19,'PGS (4)'!M19,'PGS (5)'!M19)</f>
        <v>0.24032000000000001</v>
      </c>
      <c r="L19" s="29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28">
        <f>AVERAGE(PGS!E20,'PGS (2)'!E20,'PGS (3)'!E20,'PGS (4)'!E20,'PGS (5)'!E20)</f>
        <v>2.266E-2</v>
      </c>
      <c r="D20" s="29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28">
        <f>AVERAGE(PGS!I20,'PGS (2)'!I20,'PGS (3)'!I20,'PGS (4)'!I20,'PGS (5)'!I20)</f>
        <v>1.6476000000000001E-2</v>
      </c>
      <c r="H20" s="29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28">
        <f>AVERAGE(PGS!M20,'PGS (2)'!M20,'PGS (3)'!M20,'PGS (4)'!M20,'PGS (5)'!M20)</f>
        <v>1.932E-2</v>
      </c>
      <c r="L20" s="29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28">
        <f>AVERAGE(PGS!E21,'PGS (2)'!E21,'PGS (3)'!E21,'PGS (4)'!E21,'PGS (5)'!E21)</f>
        <v>0.02</v>
      </c>
      <c r="D21" s="29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28">
        <f>AVERAGE(PGS!I21,'PGS (2)'!I21,'PGS (3)'!I21,'PGS (4)'!I21,'PGS (5)'!I21)</f>
        <v>1.1316000000000001E-2</v>
      </c>
      <c r="H21" s="29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28">
        <f>AVERAGE(PGS!M21,'PGS (2)'!M21,'PGS (3)'!M21,'PGS (4)'!M21,'PGS (5)'!M21)</f>
        <v>1.2553999999999999E-2</v>
      </c>
      <c r="L21" s="29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28">
        <f>AVERAGE(PGS!E22,'PGS (2)'!E22,'PGS (3)'!E22,'PGS (4)'!E22,'PGS (5)'!E22)</f>
        <v>0.26994000000000001</v>
      </c>
      <c r="D22" s="29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28">
        <f>AVERAGE(PGS!I22,'PGS (2)'!I22,'PGS (3)'!I22,'PGS (4)'!I22,'PGS (5)'!I22)</f>
        <v>0.24837999999999999</v>
      </c>
      <c r="H22" s="29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28">
        <f>AVERAGE(PGS!M22,'PGS (2)'!M22,'PGS (3)'!M22,'PGS (4)'!M22,'PGS (5)'!M22)</f>
        <v>0.26566000000000001</v>
      </c>
      <c r="L22" s="29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28">
        <f>AVERAGE(PGS!E23,'PGS (2)'!E23,'PGS (3)'!E23,'PGS (4)'!E23,'PGS (5)'!E23)</f>
        <v>6.6512000000000002E-2</v>
      </c>
      <c r="D23" s="29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28">
        <f>AVERAGE(PGS!I23,'PGS (2)'!I23,'PGS (3)'!I23,'PGS (4)'!I23,'PGS (5)'!I23)</f>
        <v>4.179999999999999E-2</v>
      </c>
      <c r="H23" s="29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28">
        <f>AVERAGE(PGS!M23,'PGS (2)'!M23,'PGS (3)'!M23,'PGS (4)'!M23,'PGS (5)'!M23)</f>
        <v>6.096E-2</v>
      </c>
      <c r="L23" s="29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28">
        <f>AVERAGE(PGS!E24,'PGS (2)'!E24,'PGS (3)'!E24,'PGS (4)'!E24,'PGS (5)'!E24)</f>
        <v>7.918E-2</v>
      </c>
      <c r="D24" s="29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28">
        <f>AVERAGE(PGS!I24,'PGS (2)'!I24,'PGS (3)'!I24,'PGS (4)'!I24,'PGS (5)'!I24)</f>
        <v>4.9239999999999992E-2</v>
      </c>
      <c r="H24" s="29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28">
        <f>AVERAGE(PGS!M24,'PGS (2)'!M24,'PGS (3)'!M24,'PGS (4)'!M24,'PGS (5)'!M24)</f>
        <v>7.4619999999999992E-2</v>
      </c>
      <c r="L24" s="29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28">
        <f>AVERAGE(PGS!E25,'PGS (2)'!E25,'PGS (3)'!E25,'PGS (4)'!E25,'PGS (5)'!E25)</f>
        <v>4.6040000000000005E-2</v>
      </c>
      <c r="D25" s="29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28">
        <f>AVERAGE(PGS!I25,'PGS (2)'!I25,'PGS (3)'!I25,'PGS (4)'!I25,'PGS (5)'!I25)</f>
        <v>3.7479999999999999E-2</v>
      </c>
      <c r="H25" s="29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28">
        <f>AVERAGE(PGS!M25,'PGS (2)'!M25,'PGS (3)'!M25,'PGS (4)'!M25,'PGS (5)'!M25)</f>
        <v>3.8499999999999993E-2</v>
      </c>
      <c r="L25" s="29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28">
        <f>AVERAGE(PGS!E26,'PGS (2)'!E26,'PGS (3)'!E26,'PGS (4)'!E26,'PGS (5)'!E26)</f>
        <v>6.2219999999999998E-2</v>
      </c>
      <c r="D26" s="29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28">
        <f>AVERAGE(PGS!I26,'PGS (2)'!I26,'PGS (3)'!I26,'PGS (4)'!I26,'PGS (5)'!I26)</f>
        <v>5.3679999999999992E-2</v>
      </c>
      <c r="H26" s="29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28">
        <f>AVERAGE(PGS!M26,'PGS (2)'!M26,'PGS (3)'!M26,'PGS (4)'!M26,'PGS (5)'!M26)</f>
        <v>5.5320000000000001E-2</v>
      </c>
      <c r="L26" s="29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28">
        <f>AVERAGE(PGS!E27,'PGS (2)'!E27,'PGS (3)'!E27,'PGS (4)'!E27,'PGS (5)'!E27)</f>
        <v>5.4140000000000001E-2</v>
      </c>
      <c r="D27" s="29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28">
        <f>AVERAGE(PGS!I27,'PGS (2)'!I27,'PGS (3)'!I27,'PGS (4)'!I27,'PGS (5)'!I27)</f>
        <v>4.5320000000000006E-2</v>
      </c>
      <c r="H27" s="29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28">
        <f>AVERAGE(PGS!M27,'PGS (2)'!M27,'PGS (3)'!M27,'PGS (4)'!M27,'PGS (5)'!M27)</f>
        <v>4.5679999999999998E-2</v>
      </c>
      <c r="L27" s="29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28">
        <f>AVERAGE(PGS!E28,'PGS (2)'!E28,'PGS (3)'!E28,'PGS (4)'!E28,'PGS (5)'!E28)</f>
        <v>4.1000000000000002E-2</v>
      </c>
      <c r="D28" s="29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28">
        <f>AVERAGE(PGS!I28,'PGS (2)'!I28,'PGS (3)'!I28,'PGS (4)'!I28,'PGS (5)'!I28)</f>
        <v>2.5580000000000002E-2</v>
      </c>
      <c r="H28" s="29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28">
        <f>AVERAGE(PGS!M28,'PGS (2)'!M28,'PGS (3)'!M28,'PGS (4)'!M28,'PGS (5)'!M28)</f>
        <v>3.4600000000000006E-2</v>
      </c>
      <c r="L28" s="29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28">
        <f>AVERAGE(PGS!E29,'PGS (2)'!E29,'PGS (3)'!E29,'PGS (4)'!E29,'PGS (5)'!E29)</f>
        <v>3.6339999999999997E-2</v>
      </c>
      <c r="D29" s="29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28">
        <f>AVERAGE(PGS!I29,'PGS (2)'!I29,'PGS (3)'!I29,'PGS (4)'!I29,'PGS (5)'!I29)</f>
        <v>2.4E-2</v>
      </c>
      <c r="H29" s="29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28">
        <f>AVERAGE(PGS!M29,'PGS (2)'!M29,'PGS (3)'!M29,'PGS (4)'!M29,'PGS (5)'!M29)</f>
        <v>2.9699999999999997E-2</v>
      </c>
      <c r="L29" s="29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28">
        <f>AVERAGE(PGS!E30,'PGS (2)'!E30,'PGS (3)'!E30,'PGS (4)'!E30,'PGS (5)'!E30)</f>
        <v>4.8620000000000003E-2</v>
      </c>
      <c r="D30" s="29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28">
        <f>AVERAGE(PGS!I30,'PGS (2)'!I30,'PGS (3)'!I30,'PGS (4)'!I30,'PGS (5)'!I30)</f>
        <v>3.474E-2</v>
      </c>
      <c r="H30" s="29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28">
        <f>AVERAGE(PGS!M30,'PGS (2)'!M30,'PGS (3)'!M30,'PGS (4)'!M30,'PGS (5)'!M30)</f>
        <v>4.2760000000000006E-2</v>
      </c>
      <c r="L30" s="29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28">
        <f>AVERAGE(PGS!E31,'PGS (2)'!E31,'PGS (3)'!E31,'PGS (4)'!E31,'PGS (5)'!E31)</f>
        <v>9.7860000000000003E-2</v>
      </c>
      <c r="D31" s="29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28">
        <f>AVERAGE(PGS!I31,'PGS (2)'!I31,'PGS (3)'!I31,'PGS (4)'!I31,'PGS (5)'!I31)</f>
        <v>8.9439999999999992E-2</v>
      </c>
      <c r="H31" s="29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28">
        <f>AVERAGE(PGS!M31,'PGS (2)'!M31,'PGS (3)'!M31,'PGS (4)'!M31,'PGS (5)'!M31)</f>
        <v>9.2399999999999996E-2</v>
      </c>
      <c r="L31" s="29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28">
        <f>AVERAGE(PGS!E32,'PGS (2)'!E32,'PGS (3)'!E32,'PGS (4)'!E32,'PGS (5)'!E32)</f>
        <v>0.11576</v>
      </c>
      <c r="D32" s="29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28">
        <f>AVERAGE(PGS!I32,'PGS (2)'!I32,'PGS (3)'!I32,'PGS (4)'!I32,'PGS (5)'!I32)</f>
        <v>0.10878000000000002</v>
      </c>
      <c r="H32" s="29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28">
        <f>AVERAGE(PGS!M32,'PGS (2)'!M32,'PGS (3)'!M32,'PGS (4)'!M32,'PGS (5)'!M32)</f>
        <v>0.11123999999999998</v>
      </c>
      <c r="L32" s="29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28">
        <f>AVERAGE(PGS!E33,'PGS (2)'!E33,'PGS (3)'!E33,'PGS (4)'!E33,'PGS (5)'!E33)</f>
        <v>5.8660000000000004E-2</v>
      </c>
      <c r="D33" s="29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28">
        <f>AVERAGE(PGS!I33,'PGS (2)'!I33,'PGS (3)'!I33,'PGS (4)'!I33,'PGS (5)'!I33)</f>
        <v>4.9540000000000008E-2</v>
      </c>
      <c r="H33" s="29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28">
        <f>AVERAGE(PGS!M33,'PGS (2)'!M33,'PGS (3)'!M33,'PGS (4)'!M33,'PGS (5)'!M33)</f>
        <v>5.2060000000000009E-2</v>
      </c>
      <c r="L33" s="29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28">
        <f>AVERAGE(PGS!E34,'PGS (2)'!E34,'PGS (3)'!E34,'PGS (4)'!E34,'PGS (5)'!E34)</f>
        <v>0.23304</v>
      </c>
      <c r="D34" s="29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28">
        <f>AVERAGE(PGS!I34,'PGS (2)'!I34,'PGS (3)'!I34,'PGS (4)'!I34,'PGS (5)'!I34)</f>
        <v>0.23296</v>
      </c>
      <c r="H34" s="29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28">
        <f>AVERAGE(PGS!M34,'PGS (2)'!M34,'PGS (3)'!M34,'PGS (4)'!M34,'PGS (5)'!M34)</f>
        <v>0.22708000000000003</v>
      </c>
      <c r="L34" s="29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28">
        <f>AVERAGE(PGS!E35,'PGS (2)'!E35,'PGS (3)'!E35,'PGS (4)'!E35,'PGS (5)'!E35)</f>
        <v>8.1479999999999997E-2</v>
      </c>
      <c r="D35" s="29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28">
        <f>AVERAGE(PGS!I35,'PGS (2)'!I35,'PGS (3)'!I35,'PGS (4)'!I35,'PGS (5)'!I35)</f>
        <v>7.8580000000000011E-2</v>
      </c>
      <c r="H35" s="29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28">
        <f>AVERAGE(PGS!M35,'PGS (2)'!M35,'PGS (3)'!M35,'PGS (4)'!M35,'PGS (5)'!M35)</f>
        <v>7.2319999999999995E-2</v>
      </c>
      <c r="L35" s="29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28">
        <f>AVERAGE(PGS!E36,'PGS (2)'!E36,'PGS (3)'!E36,'PGS (4)'!E36,'PGS (5)'!E36)</f>
        <v>0.17832000000000001</v>
      </c>
      <c r="D36" s="29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28">
        <f>AVERAGE(PGS!I36,'PGS (2)'!I36,'PGS (3)'!I36,'PGS (4)'!I36,'PGS (5)'!I36)</f>
        <v>0.1782</v>
      </c>
      <c r="H36" s="29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28">
        <f>AVERAGE(PGS!M36,'PGS (2)'!M36,'PGS (3)'!M36,'PGS (4)'!M36,'PGS (5)'!M36)</f>
        <v>0.17192000000000002</v>
      </c>
      <c r="L36" s="29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28">
        <f>AVERAGE(PGS!E37,'PGS (2)'!E37,'PGS (3)'!E37,'PGS (4)'!E37,'PGS (5)'!E37)</f>
        <v>0.11495999999999999</v>
      </c>
      <c r="D37" s="29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28">
        <f>AVERAGE(PGS!I37,'PGS (2)'!I37,'PGS (3)'!I37,'PGS (4)'!I37,'PGS (5)'!I37)</f>
        <v>9.3799999999999994E-2</v>
      </c>
      <c r="H37" s="29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28">
        <f>AVERAGE(PGS!M37,'PGS (2)'!M37,'PGS (3)'!M37,'PGS (4)'!M37,'PGS (5)'!M37)</f>
        <v>0.10976000000000001</v>
      </c>
      <c r="L37" s="29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28">
        <f>AVERAGE(PGS!E38,'PGS (2)'!E38,'PGS (3)'!E38,'PGS (4)'!E38,'PGS (5)'!E38)</f>
        <v>5.9620000000000006E-2</v>
      </c>
      <c r="D38" s="29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28">
        <f>AVERAGE(PGS!I38,'PGS (2)'!I38,'PGS (3)'!I38,'PGS (4)'!I38,'PGS (5)'!I38)</f>
        <v>3.678E-2</v>
      </c>
      <c r="H38" s="29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28">
        <f>AVERAGE(PGS!M38,'PGS (2)'!M38,'PGS (3)'!M38,'PGS (4)'!M38,'PGS (5)'!M38)</f>
        <v>5.4940000000000003E-2</v>
      </c>
      <c r="L38" s="29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28">
        <f>AVERAGE(PGS!E39,'PGS (2)'!E39,'PGS (3)'!E39,'PGS (4)'!E39,'PGS (5)'!E39)</f>
        <v>6.2119999999999995E-2</v>
      </c>
      <c r="D39" s="29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28">
        <f>AVERAGE(PGS!I39,'PGS (2)'!I39,'PGS (3)'!I39,'PGS (4)'!I39,'PGS (5)'!I39)</f>
        <v>3.8960000000000002E-2</v>
      </c>
      <c r="H39" s="29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28">
        <f>AVERAGE(PGS!M39,'PGS (2)'!M39,'PGS (3)'!M39,'PGS (4)'!M39,'PGS (5)'!M39)</f>
        <v>5.5539999999999999E-2</v>
      </c>
      <c r="L39" s="29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28">
        <f>AVERAGE(PGS!E40,'PGS (2)'!E40,'PGS (3)'!E40,'PGS (4)'!E40,'PGS (5)'!E40)</f>
        <v>0.49813999999999997</v>
      </c>
      <c r="D40" s="29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28">
        <f>AVERAGE(PGS!I40,'PGS (2)'!I40,'PGS (3)'!I40,'PGS (4)'!I40,'PGS (5)'!I40)</f>
        <v>0.48844000000000004</v>
      </c>
      <c r="H40" s="29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28">
        <f>AVERAGE(PGS!M40,'PGS (2)'!M40,'PGS (3)'!M40,'PGS (4)'!M40,'PGS (5)'!M40)</f>
        <v>0.49558000000000002</v>
      </c>
      <c r="L40" s="29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28">
        <f>AVERAGE(PGS!E41,'PGS (2)'!E41,'PGS (3)'!E41,'PGS (4)'!E41,'PGS (5)'!E41)</f>
        <v>0.27104</v>
      </c>
      <c r="D41" s="29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28">
        <f>AVERAGE(PGS!I41,'PGS (2)'!I41,'PGS (3)'!I41,'PGS (4)'!I41,'PGS (5)'!I41)</f>
        <v>0.25744</v>
      </c>
      <c r="H41" s="29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28">
        <f>AVERAGE(PGS!M41,'PGS (2)'!M41,'PGS (3)'!M41,'PGS (4)'!M41,'PGS (5)'!M41)</f>
        <v>0.26099999999999995</v>
      </c>
      <c r="L41" s="29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28">
        <f>AVERAGE(PGS!E42,'PGS (2)'!E42,'PGS (3)'!E42,'PGS (4)'!E42,'PGS (5)'!E42)</f>
        <v>0.23033999999999999</v>
      </c>
      <c r="D42" s="29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28">
        <f>AVERAGE(PGS!I42,'PGS (2)'!I42,'PGS (3)'!I42,'PGS (4)'!I42,'PGS (5)'!I42)</f>
        <v>0.21366000000000002</v>
      </c>
      <c r="H42" s="29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28">
        <f>AVERAGE(PGS!M42,'PGS (2)'!M42,'PGS (3)'!M42,'PGS (4)'!M42,'PGS (5)'!M42)</f>
        <v>0.22620000000000001</v>
      </c>
      <c r="L42" s="29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28">
        <f>AVERAGE(PGS!E43,'PGS (2)'!E43,'PGS (3)'!E43,'PGS (4)'!E43,'PGS (5)'!E43)</f>
        <v>6.8140000000000006E-2</v>
      </c>
      <c r="D43" s="29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28">
        <f>AVERAGE(PGS!I43,'PGS (2)'!I43,'PGS (3)'!I43,'PGS (4)'!I43,'PGS (5)'!I43)</f>
        <v>5.9899999999999995E-2</v>
      </c>
      <c r="H43" s="29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28">
        <f>AVERAGE(PGS!M43,'PGS (2)'!M43,'PGS (3)'!M43,'PGS (4)'!M43,'PGS (5)'!M43)</f>
        <v>6.1800000000000001E-2</v>
      </c>
      <c r="L43" s="29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28">
        <f>AVERAGE(PGS!E44,'PGS (2)'!E44,'PGS (3)'!E44,'PGS (4)'!E44,'PGS (5)'!E44)</f>
        <v>9.0319999999999998E-2</v>
      </c>
      <c r="D44" s="29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28">
        <f>AVERAGE(PGS!I44,'PGS (2)'!I44,'PGS (3)'!I44,'PGS (4)'!I44,'PGS (5)'!I44)</f>
        <v>8.4440000000000001E-2</v>
      </c>
      <c r="H44" s="29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28">
        <f>AVERAGE(PGS!M44,'PGS (2)'!M44,'PGS (3)'!M44,'PGS (4)'!M44,'PGS (5)'!M44)</f>
        <v>8.4679999999999991E-2</v>
      </c>
      <c r="L44" s="29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28">
        <f>AVERAGE(PGS!E45,'PGS (2)'!E45,'PGS (3)'!E45,'PGS (4)'!E45,'PGS (5)'!E45)</f>
        <v>5.2459999999999993E-2</v>
      </c>
      <c r="D45" s="29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28">
        <f>AVERAGE(PGS!I45,'PGS (2)'!I45,'PGS (3)'!I45,'PGS (4)'!I45,'PGS (5)'!I45)</f>
        <v>4.4299999999999999E-2</v>
      </c>
      <c r="H45" s="29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28">
        <f>AVERAGE(PGS!M45,'PGS (2)'!M45,'PGS (3)'!M45,'PGS (4)'!M45,'PGS (5)'!M45)</f>
        <v>4.6220000000000004E-2</v>
      </c>
      <c r="L45" s="29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28">
        <f>AVERAGE(PGS!E46,'PGS (2)'!E46,'PGS (3)'!E46,'PGS (4)'!E46,'PGS (5)'!E46)</f>
        <v>0.33298</v>
      </c>
      <c r="D46" s="29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28">
        <f>AVERAGE(PGS!I46,'PGS (2)'!I46,'PGS (3)'!I46,'PGS (4)'!I46,'PGS (5)'!I46)</f>
        <v>0.33054000000000006</v>
      </c>
      <c r="H46" s="29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28">
        <f>AVERAGE(PGS!M46,'PGS (2)'!M46,'PGS (3)'!M46,'PGS (4)'!M46,'PGS (5)'!M46)</f>
        <v>0.33079999999999998</v>
      </c>
      <c r="L46" s="29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28">
        <f>AVERAGE(PGS!E47,'PGS (2)'!E47,'PGS (3)'!E47,'PGS (4)'!E47,'PGS (5)'!E47)</f>
        <v>0.14724000000000001</v>
      </c>
      <c r="D47" s="29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28">
        <f>AVERAGE(PGS!I47,'PGS (2)'!I47,'PGS (3)'!I47,'PGS (4)'!I47,'PGS (5)'!I47)</f>
        <v>0.13978000000000002</v>
      </c>
      <c r="H47" s="29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28">
        <f>AVERAGE(PGS!M47,'PGS (2)'!M47,'PGS (3)'!M47,'PGS (4)'!M47,'PGS (5)'!M47)</f>
        <v>0.13946</v>
      </c>
      <c r="L47" s="29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28">
        <f>AVERAGE(PGS!E48,'PGS (2)'!E48,'PGS (3)'!E48,'PGS (4)'!E48,'PGS (5)'!E48)</f>
        <v>5.9160000000000004E-2</v>
      </c>
      <c r="D48" s="29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28">
        <f>AVERAGE(PGS!I48,'PGS (2)'!I48,'PGS (3)'!I48,'PGS (4)'!I48,'PGS (5)'!I48)</f>
        <v>5.4435999999999998E-2</v>
      </c>
      <c r="H48" s="29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28">
        <f>AVERAGE(PGS!M48,'PGS (2)'!M48,'PGS (3)'!M48,'PGS (4)'!M48,'PGS (5)'!M48)</f>
        <v>5.5879999999999999E-2</v>
      </c>
      <c r="L48" s="29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28">
        <f>AVERAGE(PGS!E49,'PGS (2)'!E49,'PGS (3)'!E49,'PGS (4)'!E49,'PGS (5)'!E49)</f>
        <v>0.69976000000000005</v>
      </c>
      <c r="D49" s="29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28">
        <f>AVERAGE(PGS!I49,'PGS (2)'!I49,'PGS (3)'!I49,'PGS (4)'!I49,'PGS (5)'!I49)</f>
        <v>0.69170000000000009</v>
      </c>
      <c r="H49" s="29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28">
        <f>AVERAGE(PGS!M49,'PGS (2)'!M49,'PGS (3)'!M49,'PGS (4)'!M49,'PGS (5)'!M49)</f>
        <v>0.70113999999999987</v>
      </c>
      <c r="L49" s="29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28">
        <f>AVERAGE(PGS!E50,'PGS (2)'!E50,'PGS (3)'!E50,'PGS (4)'!E50,'PGS (5)'!E50)</f>
        <v>7.4320000000000011E-2</v>
      </c>
      <c r="D50" s="29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28">
        <f>AVERAGE(PGS!I50,'PGS (2)'!I50,'PGS (3)'!I50,'PGS (4)'!I50,'PGS (5)'!I50)</f>
        <v>4.4800000000000006E-2</v>
      </c>
      <c r="H50" s="29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28">
        <f>AVERAGE(PGS!M50,'PGS (2)'!M50,'PGS (3)'!M50,'PGS (4)'!M50,'PGS (5)'!M50)</f>
        <v>6.3939999999999997E-2</v>
      </c>
      <c r="L50" s="29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28">
        <f>AVERAGE(PGS!E51,'PGS (2)'!E51,'PGS (3)'!E51,'PGS (4)'!E51,'PGS (5)'!E51)</f>
        <v>0.12916</v>
      </c>
      <c r="D51" s="29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28">
        <f>AVERAGE(PGS!I51,'PGS (2)'!I51,'PGS (3)'!I51,'PGS (4)'!I51,'PGS (5)'!I51)</f>
        <v>9.8199999999999996E-2</v>
      </c>
      <c r="H51" s="29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28">
        <f>AVERAGE(PGS!M51,'PGS (2)'!M51,'PGS (3)'!M51,'PGS (4)'!M51,'PGS (5)'!M51)</f>
        <v>0.1331</v>
      </c>
      <c r="L51" s="29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28">
        <f>AVERAGE(PGS!E52,'PGS (2)'!E52,'PGS (3)'!E52,'PGS (4)'!E52,'PGS (5)'!E52)</f>
        <v>0.73116000000000003</v>
      </c>
      <c r="D52" s="29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28">
        <f>AVERAGE(PGS!I52,'PGS (2)'!I52,'PGS (3)'!I52,'PGS (4)'!I52,'PGS (5)'!I52)</f>
        <v>0.72605999999999993</v>
      </c>
      <c r="H52" s="29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28">
        <f>AVERAGE(PGS!M52,'PGS (2)'!M52,'PGS (3)'!M52,'PGS (4)'!M52,'PGS (5)'!M52)</f>
        <v>0.73429999999999995</v>
      </c>
      <c r="L52" s="29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28">
        <f>AVERAGE(PGS!E53,'PGS (2)'!E53,'PGS (3)'!E53,'PGS (4)'!E53,'PGS (5)'!E53)</f>
        <v>8.7100000000000011E-2</v>
      </c>
      <c r="D53" s="29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28">
        <f>AVERAGE(PGS!I53,'PGS (2)'!I53,'PGS (3)'!I53,'PGS (4)'!I53,'PGS (5)'!I53)</f>
        <v>5.6640000000000003E-2</v>
      </c>
      <c r="H53" s="29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28">
        <f>AVERAGE(PGS!M53,'PGS (2)'!M53,'PGS (3)'!M53,'PGS (4)'!M53,'PGS (5)'!M53)</f>
        <v>7.5859999999999997E-2</v>
      </c>
      <c r="L53" s="29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28">
        <f>AVERAGE(PGS!E54,'PGS (2)'!E54,'PGS (3)'!E54,'PGS (4)'!E54,'PGS (5)'!E54)</f>
        <v>0.14734000000000003</v>
      </c>
      <c r="D54" s="29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28">
        <f>AVERAGE(PGS!I54,'PGS (2)'!I54,'PGS (3)'!I54,'PGS (4)'!I54,'PGS (5)'!I54)</f>
        <v>0.11554000000000002</v>
      </c>
      <c r="H54" s="29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28">
        <f>AVERAGE(PGS!M54,'PGS (2)'!M54,'PGS (3)'!M54,'PGS (4)'!M54,'PGS (5)'!M54)</f>
        <v>0.15474000000000002</v>
      </c>
      <c r="L54" s="29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28">
        <f>AVERAGE(PGS!E55,'PGS (2)'!E55,'PGS (3)'!E55,'PGS (4)'!E55,'PGS (5)'!E55)</f>
        <v>5.6479999999999995E-2</v>
      </c>
      <c r="D55" s="29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28">
        <f>AVERAGE(PGS!I55,'PGS (2)'!I55,'PGS (3)'!I55,'PGS (4)'!I55,'PGS (5)'!I55)</f>
        <v>4.1679999999999995E-2</v>
      </c>
      <c r="H55" s="29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28">
        <f>AVERAGE(PGS!M55,'PGS (2)'!M55,'PGS (3)'!M55,'PGS (4)'!M55,'PGS (5)'!M55)</f>
        <v>4.5679999999999998E-2</v>
      </c>
      <c r="L55" s="29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28">
        <f>AVERAGE(PGS!E56,'PGS (2)'!E56,'PGS (3)'!E56,'PGS (4)'!E56,'PGS (5)'!E56)</f>
        <v>4.4260000000000001E-2</v>
      </c>
      <c r="D56" s="29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28">
        <f>AVERAGE(PGS!I56,'PGS (2)'!I56,'PGS (3)'!I56,'PGS (4)'!I56,'PGS (5)'!I56)</f>
        <v>3.7780000000000001E-2</v>
      </c>
      <c r="H56" s="29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28">
        <f>AVERAGE(PGS!M56,'PGS (2)'!M56,'PGS (3)'!M56,'PGS (4)'!M56,'PGS (5)'!M56)</f>
        <v>3.9800000000000002E-2</v>
      </c>
      <c r="L56" s="29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28">
        <f>AVERAGE(PGS!E57,'PGS (2)'!E57,'PGS (3)'!E57,'PGS (4)'!E57,'PGS (5)'!E57)</f>
        <v>5.4460000000000008E-2</v>
      </c>
      <c r="D57" s="29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28">
        <f>AVERAGE(PGS!I57,'PGS (2)'!I57,'PGS (3)'!I57,'PGS (4)'!I57,'PGS (5)'!I57)</f>
        <v>3.5520000000000003E-2</v>
      </c>
      <c r="H57" s="29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28">
        <f>AVERAGE(PGS!M57,'PGS (2)'!M57,'PGS (3)'!M57,'PGS (4)'!M57,'PGS (5)'!M57)</f>
        <v>3.9800000000000002E-2</v>
      </c>
      <c r="L57" s="29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28">
        <f>AVERAGE(PGS!E58,'PGS (2)'!E58,'PGS (3)'!E58,'PGS (4)'!E58,'PGS (5)'!E58)</f>
        <v>6.7239999999999994E-2</v>
      </c>
      <c r="D58" s="29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28">
        <f>AVERAGE(PGS!I58,'PGS (2)'!I58,'PGS (3)'!I58,'PGS (4)'!I58,'PGS (5)'!I58)</f>
        <v>5.3279999999999994E-2</v>
      </c>
      <c r="H58" s="29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28">
        <f>AVERAGE(PGS!M58,'PGS (2)'!M58,'PGS (3)'!M58,'PGS (4)'!M58,'PGS (5)'!M58)</f>
        <v>5.6519999999999994E-2</v>
      </c>
      <c r="L58" s="29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28">
        <f>AVERAGE(PGS!E59,'PGS (2)'!E59,'PGS (3)'!E59,'PGS (4)'!E59,'PGS (5)'!E59)</f>
        <v>5.9479999999999998E-2</v>
      </c>
      <c r="D59" s="29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28">
        <f>AVERAGE(PGS!I59,'PGS (2)'!I59,'PGS (3)'!I59,'PGS (4)'!I59,'PGS (5)'!I59)</f>
        <v>4.6099999999999995E-2</v>
      </c>
      <c r="H59" s="29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28">
        <f>AVERAGE(PGS!M59,'PGS (2)'!M59,'PGS (3)'!M59,'PGS (4)'!M59,'PGS (5)'!M59)</f>
        <v>5.0220000000000001E-2</v>
      </c>
      <c r="L59" s="29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28">
        <f>AVERAGE(PGS!E60,'PGS (2)'!E60,'PGS (3)'!E60,'PGS (4)'!E60,'PGS (5)'!E60)</f>
        <v>5.9399999999999994E-2</v>
      </c>
      <c r="D60" s="29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28">
        <f>AVERAGE(PGS!I60,'PGS (2)'!I60,'PGS (3)'!I60,'PGS (4)'!I60,'PGS (5)'!I60)</f>
        <v>4.5259999999999995E-2</v>
      </c>
      <c r="H60" s="29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28">
        <f>AVERAGE(PGS!M60,'PGS (2)'!M60,'PGS (3)'!M60,'PGS (4)'!M60,'PGS (5)'!M60)</f>
        <v>4.8340000000000001E-2</v>
      </c>
      <c r="L60" s="29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28">
        <f>AVERAGE(PGS!E61,'PGS (2)'!E61,'PGS (3)'!E61,'PGS (4)'!E61,'PGS (5)'!E61)</f>
        <v>0.25986000000000004</v>
      </c>
      <c r="D61" s="29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28">
        <f>AVERAGE(PGS!I61,'PGS (2)'!I61,'PGS (3)'!I61,'PGS (4)'!I61,'PGS (5)'!I61)</f>
        <v>0.24359999999999998</v>
      </c>
      <c r="H61" s="29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28">
        <f>AVERAGE(PGS!M61,'PGS (2)'!M61,'PGS (3)'!M61,'PGS (4)'!M61,'PGS (5)'!M61)</f>
        <v>0.25528000000000006</v>
      </c>
      <c r="L61" s="29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28">
        <f>AVERAGE(PGS!E62,'PGS (2)'!E62,'PGS (3)'!E62,'PGS (4)'!E62,'PGS (5)'!E62)</f>
        <v>5.9240000000000001E-2</v>
      </c>
      <c r="D62" s="29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28">
        <f>AVERAGE(PGS!I62,'PGS (2)'!I62,'PGS (3)'!I62,'PGS (4)'!I62,'PGS (5)'!I62)</f>
        <v>3.9756E-2</v>
      </c>
      <c r="H62" s="29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28">
        <f>AVERAGE(PGS!M62,'PGS (2)'!M62,'PGS (3)'!M62,'PGS (4)'!M62,'PGS (5)'!M62)</f>
        <v>5.4019999999999999E-2</v>
      </c>
      <c r="L62" s="29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28">
        <f>AVERAGE(PGS!E63,'PGS (2)'!E63,'PGS (3)'!E63,'PGS (4)'!E63,'PGS (5)'!E63)</f>
        <v>5.7439999999999991E-2</v>
      </c>
      <c r="D63" s="29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28">
        <f>AVERAGE(PGS!I63,'PGS (2)'!I63,'PGS (3)'!I63,'PGS (4)'!I63,'PGS (5)'!I63)</f>
        <v>3.5939999999999993E-2</v>
      </c>
      <c r="H63" s="29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28">
        <f>AVERAGE(PGS!M63,'PGS (2)'!M63,'PGS (3)'!M63,'PGS (4)'!M63,'PGS (5)'!M63)</f>
        <v>5.1160000000000004E-2</v>
      </c>
      <c r="L63" s="29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28">
        <f>AVERAGE(PGS!E64,'PGS (2)'!E64,'PGS (3)'!E64,'PGS (4)'!E64,'PGS (5)'!E64)</f>
        <v>4.4919999999999995E-2</v>
      </c>
      <c r="D64" s="29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28">
        <f>AVERAGE(PGS!I64,'PGS (2)'!I64,'PGS (3)'!I64,'PGS (4)'!I64,'PGS (5)'!I64)</f>
        <v>3.0919999999999996E-2</v>
      </c>
      <c r="H64" s="29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28">
        <f>AVERAGE(PGS!M64,'PGS (2)'!M64,'PGS (3)'!M64,'PGS (4)'!M64,'PGS (5)'!M64)</f>
        <v>4.5099999999999994E-2</v>
      </c>
      <c r="L64" s="29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28">
        <f>AVERAGE(PGS!E65,'PGS (2)'!E65,'PGS (3)'!E65,'PGS (4)'!E65,'PGS (5)'!E65)</f>
        <v>4.7420000000000004E-2</v>
      </c>
      <c r="D65" s="29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28">
        <f>AVERAGE(PGS!I65,'PGS (2)'!I65,'PGS (3)'!I65,'PGS (4)'!I65,'PGS (5)'!I65)</f>
        <v>3.2680000000000001E-2</v>
      </c>
      <c r="H65" s="29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28">
        <f>AVERAGE(PGS!M65,'PGS (2)'!M65,'PGS (3)'!M65,'PGS (4)'!M65,'PGS (5)'!M65)</f>
        <v>4.7079999999999997E-2</v>
      </c>
      <c r="L65" s="29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28">
        <f>AVERAGE(PGS!E66,'PGS (2)'!E66,'PGS (3)'!E66,'PGS (4)'!E66,'PGS (5)'!E66)</f>
        <v>4.4980000000000006E-2</v>
      </c>
      <c r="D66" s="29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28">
        <f>AVERAGE(PGS!I66,'PGS (2)'!I66,'PGS (3)'!I66,'PGS (4)'!I66,'PGS (5)'!I66)</f>
        <v>2.9420000000000002E-2</v>
      </c>
      <c r="H66" s="29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28">
        <f>AVERAGE(PGS!M66,'PGS (2)'!M66,'PGS (3)'!M66,'PGS (4)'!M66,'PGS (5)'!M66)</f>
        <v>4.446E-2</v>
      </c>
      <c r="L66" s="29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28">
        <f>AVERAGE(PGS!E67,'PGS (2)'!E67,'PGS (3)'!E67,'PGS (4)'!E67,'PGS (5)'!E67)</f>
        <v>0.47274000000000005</v>
      </c>
      <c r="D67" s="29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28">
        <f>AVERAGE(PGS!I67,'PGS (2)'!I67,'PGS (3)'!I67,'PGS (4)'!I67,'PGS (5)'!I67)</f>
        <v>0.46747999999999995</v>
      </c>
      <c r="H67" s="29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28">
        <f>AVERAGE(PGS!M67,'PGS (2)'!M67,'PGS (3)'!M67,'PGS (4)'!M67,'PGS (5)'!M67)</f>
        <v>0.47182000000000002</v>
      </c>
      <c r="L67" s="29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28">
        <f>AVERAGE(PGS!E68,'PGS (2)'!E68,'PGS (3)'!E68,'PGS (4)'!E68,'PGS (5)'!E68)</f>
        <v>6.8379999999999996E-2</v>
      </c>
      <c r="D68" s="29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28">
        <f>AVERAGE(PGS!I68,'PGS (2)'!I68,'PGS (3)'!I68,'PGS (4)'!I68,'PGS (5)'!I68)</f>
        <v>6.4000000000000001E-2</v>
      </c>
      <c r="H68" s="29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28">
        <f>AVERAGE(PGS!M68,'PGS (2)'!M68,'PGS (3)'!M68,'PGS (4)'!M68,'PGS (5)'!M68)</f>
        <v>7.22E-2</v>
      </c>
      <c r="L68" s="29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28">
        <f>AVERAGE(PGS!E69,'PGS (2)'!E69,'PGS (3)'!E69,'PGS (4)'!E69,'PGS (5)'!E69)</f>
        <v>5.8820000000000004E-2</v>
      </c>
      <c r="D69" s="29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28">
        <f>AVERAGE(PGS!I69,'PGS (2)'!I69,'PGS (3)'!I69,'PGS (4)'!I69,'PGS (5)'!I69)</f>
        <v>4.7420000000000004E-2</v>
      </c>
      <c r="H69" s="29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28">
        <f>AVERAGE(PGS!M69,'PGS (2)'!M69,'PGS (3)'!M69,'PGS (4)'!M69,'PGS (5)'!M69)</f>
        <v>5.4679999999999992E-2</v>
      </c>
      <c r="L69" s="29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28">
        <f>AVERAGE(PGS!E70,'PGS (2)'!E70,'PGS (3)'!E70,'PGS (4)'!E70,'PGS (5)'!E70)</f>
        <v>0.51849999999999996</v>
      </c>
      <c r="D70" s="29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28">
        <f>AVERAGE(PGS!I70,'PGS (2)'!I70,'PGS (3)'!I70,'PGS (4)'!I70,'PGS (5)'!I70)</f>
        <v>0.51655399999999996</v>
      </c>
      <c r="H70" s="29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28">
        <f>AVERAGE(PGS!M70,'PGS (2)'!M70,'PGS (3)'!M70,'PGS (4)'!M70,'PGS (5)'!M70)</f>
        <v>0.57085999999999992</v>
      </c>
      <c r="L70" s="29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28">
        <f>AVERAGE(PGS!E71,'PGS (2)'!E71,'PGS (3)'!E71,'PGS (4)'!E71,'PGS (5)'!E71)</f>
        <v>6.5179999999999988E-2</v>
      </c>
      <c r="D71" s="29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28">
        <f>AVERAGE(PGS!I71,'PGS (2)'!I71,'PGS (3)'!I71,'PGS (4)'!I71,'PGS (5)'!I71)</f>
        <v>7.1919999999999998E-2</v>
      </c>
      <c r="H71" s="29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28">
        <f>AVERAGE(PGS!M71,'PGS (2)'!M71,'PGS (3)'!M71,'PGS (4)'!M71,'PGS (5)'!M71)</f>
        <v>0.1915</v>
      </c>
      <c r="L71" s="29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28">
        <f>AVERAGE(PGS!E72,'PGS (2)'!E72,'PGS (3)'!E72,'PGS (4)'!E72,'PGS (5)'!E72)</f>
        <v>5.9740000000000001E-2</v>
      </c>
      <c r="D72" s="29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28">
        <f>AVERAGE(PGS!I72,'PGS (2)'!I72,'PGS (3)'!I72,'PGS (4)'!I72,'PGS (5)'!I72)</f>
        <v>5.5840000000000001E-2</v>
      </c>
      <c r="H72" s="29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28">
        <f>AVERAGE(PGS!M72,'PGS (2)'!M72,'PGS (3)'!M72,'PGS (4)'!M72,'PGS (5)'!M72)</f>
        <v>0.12916</v>
      </c>
      <c r="L72" s="29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28">
        <f>AVERAGE(PGS!E73,'PGS (2)'!E73,'PGS (3)'!E73,'PGS (4)'!E73,'PGS (5)'!E73)</f>
        <v>4.9500000000000002E-2</v>
      </c>
      <c r="D73" s="29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28">
        <f>AVERAGE(PGS!I73,'PGS (2)'!I73,'PGS (3)'!I73,'PGS (4)'!I73,'PGS (5)'!I73)</f>
        <v>3.8780000000000002E-2</v>
      </c>
      <c r="H73" s="29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28">
        <f>AVERAGE(PGS!M73,'PGS (2)'!M73,'PGS (3)'!M73,'PGS (4)'!M73,'PGS (5)'!M73)</f>
        <v>4.4000000000000004E-2</v>
      </c>
      <c r="L73" s="29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28">
        <f>AVERAGE(PGS!E74,'PGS (2)'!E74,'PGS (3)'!E74,'PGS (4)'!E74,'PGS (5)'!E74)</f>
        <v>3.304E-2</v>
      </c>
      <c r="D74" s="29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28">
        <f>AVERAGE(PGS!I74,'PGS (2)'!I74,'PGS (3)'!I74,'PGS (4)'!I74,'PGS (5)'!I74)</f>
        <v>2.3831999999999999E-2</v>
      </c>
      <c r="H74" s="29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28">
        <f>AVERAGE(PGS!M74,'PGS (2)'!M74,'PGS (3)'!M74,'PGS (4)'!M74,'PGS (5)'!M74)</f>
        <v>3.0079999999999996E-2</v>
      </c>
      <c r="L74" s="29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28">
        <f>AVERAGE(PGS!E75,'PGS (2)'!E75,'PGS (3)'!E75,'PGS (4)'!E75,'PGS (5)'!E75)</f>
        <v>1.6639999999999999E-2</v>
      </c>
      <c r="D75" s="29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28">
        <f>AVERAGE(PGS!I75,'PGS (2)'!I75,'PGS (3)'!I75,'PGS (4)'!I75,'PGS (5)'!I75)</f>
        <v>7.7999999999999996E-3</v>
      </c>
      <c r="H75" s="29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28">
        <f>AVERAGE(PGS!M75,'PGS (2)'!M75,'PGS (3)'!M75,'PGS (4)'!M75,'PGS (5)'!M75)</f>
        <v>1.1339999999999999E-2</v>
      </c>
      <c r="L75" s="29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28">
        <f>AVERAGE(PGS!E76,'PGS (2)'!E76,'PGS (3)'!E76,'PGS (4)'!E76,'PGS (5)'!E76)</f>
        <v>0.13752</v>
      </c>
      <c r="D76" s="29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28">
        <f>AVERAGE(PGS!I76,'PGS (2)'!I76,'PGS (3)'!I76,'PGS (4)'!I76,'PGS (5)'!I76)</f>
        <v>0.12808</v>
      </c>
      <c r="H76" s="29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28">
        <f>AVERAGE(PGS!M76,'PGS (2)'!M76,'PGS (3)'!M76,'PGS (4)'!M76,'PGS (5)'!M76)</f>
        <v>0.1328</v>
      </c>
      <c r="L76" s="29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28">
        <f>AVERAGE(PGS!E77,'PGS (2)'!E77,'PGS (3)'!E77,'PGS (4)'!E77,'PGS (5)'!E77)</f>
        <v>0.16364000000000001</v>
      </c>
      <c r="D77" s="29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28">
        <f>AVERAGE(PGS!I77,'PGS (2)'!I77,'PGS (3)'!I77,'PGS (4)'!I77,'PGS (5)'!I77)</f>
        <v>0.15560000000000002</v>
      </c>
      <c r="H77" s="29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28">
        <f>AVERAGE(PGS!M77,'PGS (2)'!M77,'PGS (3)'!M77,'PGS (4)'!M77,'PGS (5)'!M77)</f>
        <v>0.16059999999999999</v>
      </c>
      <c r="L77" s="29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28">
        <f>AVERAGE(PGS!E78,'PGS (2)'!E78,'PGS (3)'!E78,'PGS (4)'!E78,'PGS (5)'!E78)</f>
        <v>8.0960000000000004E-2</v>
      </c>
      <c r="D78" s="29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28">
        <f>AVERAGE(PGS!I78,'PGS (2)'!I78,'PGS (3)'!I78,'PGS (4)'!I78,'PGS (5)'!I78)</f>
        <v>7.0879999999999999E-2</v>
      </c>
      <c r="H78" s="29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28">
        <f>AVERAGE(PGS!M78,'PGS (2)'!M78,'PGS (3)'!M78,'PGS (4)'!M78,'PGS (5)'!M78)</f>
        <v>7.5520000000000004E-2</v>
      </c>
      <c r="L78" s="29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28">
        <f>AVERAGE(PGS!E79,'PGS (2)'!E79,'PGS (3)'!E79,'PGS (4)'!E79,'PGS (5)'!E79)</f>
        <v>7.6059999999999989E-2</v>
      </c>
      <c r="D79" s="29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28">
        <f>AVERAGE(PGS!I79,'PGS (2)'!I79,'PGS (3)'!I79,'PGS (4)'!I79,'PGS (5)'!I79)</f>
        <v>6.7739999999999995E-2</v>
      </c>
      <c r="H79" s="29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28">
        <f>AVERAGE(PGS!M79,'PGS (2)'!M79,'PGS (3)'!M79,'PGS (4)'!M79,'PGS (5)'!M79)</f>
        <v>6.9059999999999996E-2</v>
      </c>
      <c r="L79" s="29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28">
        <f>AVERAGE(PGS!E80,'PGS (2)'!E80,'PGS (3)'!E80,'PGS (4)'!E80,'PGS (5)'!E80)</f>
        <v>4.2739999999999993E-2</v>
      </c>
      <c r="D80" s="29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28">
        <f>AVERAGE(PGS!I80,'PGS (2)'!I80,'PGS (3)'!I80,'PGS (4)'!I80,'PGS (5)'!I80)</f>
        <v>3.7019999999999997E-2</v>
      </c>
      <c r="H80" s="29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28">
        <f>AVERAGE(PGS!M80,'PGS (2)'!M80,'PGS (3)'!M80,'PGS (4)'!M80,'PGS (5)'!M80)</f>
        <v>3.8739999999999997E-2</v>
      </c>
      <c r="L80" s="29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28">
        <f>AVERAGE(PGS!E81,'PGS (2)'!E81,'PGS (3)'!E81,'PGS (4)'!E81,'PGS (5)'!E81)</f>
        <v>0.10669999999999999</v>
      </c>
      <c r="D81" s="29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28">
        <f>AVERAGE(PGS!I81,'PGS (2)'!I81,'PGS (3)'!I81,'PGS (4)'!I81,'PGS (5)'!I81)</f>
        <v>9.6280000000000004E-2</v>
      </c>
      <c r="H81" s="29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28">
        <f>AVERAGE(PGS!M81,'PGS (2)'!M81,'PGS (3)'!M81,'PGS (4)'!M81,'PGS (5)'!M81)</f>
        <v>9.7379999999999994E-2</v>
      </c>
      <c r="L81" s="29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28">
        <f>AVERAGE(PGS!E82,'PGS (2)'!E82,'PGS (3)'!E82,'PGS (4)'!E82,'PGS (5)'!E82)</f>
        <v>4.0840000000000001E-2</v>
      </c>
      <c r="D82" s="29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28">
        <f>AVERAGE(PGS!I82,'PGS (2)'!I82,'PGS (3)'!I82,'PGS (4)'!I82,'PGS (5)'!I82)</f>
        <v>3.1960000000000002E-2</v>
      </c>
      <c r="H82" s="29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28">
        <f>AVERAGE(PGS!M82,'PGS (2)'!M82,'PGS (3)'!M82,'PGS (4)'!M82,'PGS (5)'!M82)</f>
        <v>3.3960000000000004E-2</v>
      </c>
      <c r="L82" s="29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28">
        <f>AVERAGE(PGS!E83,'PGS (2)'!E83,'PGS (3)'!E83,'PGS (4)'!E83,'PGS (5)'!E83)</f>
        <v>3.5779999999999999E-2</v>
      </c>
      <c r="D83" s="29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28">
        <f>AVERAGE(PGS!I83,'PGS (2)'!I83,'PGS (3)'!I83,'PGS (4)'!I83,'PGS (5)'!I83)</f>
        <v>2.9619999999999997E-2</v>
      </c>
      <c r="H83" s="29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28">
        <f>AVERAGE(PGS!M83,'PGS (2)'!M83,'PGS (3)'!M83,'PGS (4)'!M83,'PGS (5)'!M83)</f>
        <v>3.1200000000000006E-2</v>
      </c>
      <c r="L83" s="29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28">
        <f>AVERAGE(PGS!E84,'PGS (2)'!E84,'PGS (3)'!E84,'PGS (4)'!E84,'PGS (5)'!E84)</f>
        <v>3.2259999999999997E-2</v>
      </c>
      <c r="D84" s="29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28">
        <f>AVERAGE(PGS!I84,'PGS (2)'!I84,'PGS (3)'!I84,'PGS (4)'!I84,'PGS (5)'!I84)</f>
        <v>2.172E-2</v>
      </c>
      <c r="H84" s="29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28">
        <f>AVERAGE(PGS!M84,'PGS (2)'!M84,'PGS (3)'!M84,'PGS (4)'!M84,'PGS (5)'!M84)</f>
        <v>2.4379999999999999E-2</v>
      </c>
      <c r="L84" s="29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x14ac:dyDescent="0.35">
      <c r="E92"/>
      <c r="F92"/>
      <c r="I92"/>
      <c r="J92"/>
    </row>
    <row r="93" spans="1:14" x14ac:dyDescent="0.35">
      <c r="E93"/>
      <c r="F93"/>
      <c r="I93"/>
      <c r="J93"/>
    </row>
    <row r="94" spans="1:14" x14ac:dyDescent="0.35">
      <c r="E94"/>
      <c r="F94"/>
      <c r="I94"/>
      <c r="J94"/>
    </row>
    <row r="95" spans="1:14" x14ac:dyDescent="0.35">
      <c r="E95"/>
      <c r="F95"/>
      <c r="I95"/>
      <c r="J95"/>
    </row>
    <row r="96" spans="1:14" x14ac:dyDescent="0.35">
      <c r="E96"/>
      <c r="F96"/>
      <c r="I96"/>
      <c r="J96"/>
    </row>
    <row r="97" spans="1:14" x14ac:dyDescent="0.35">
      <c r="E97"/>
      <c r="F97"/>
      <c r="I97"/>
      <c r="J97"/>
    </row>
    <row r="98" spans="1:14" x14ac:dyDescent="0.35">
      <c r="E98"/>
      <c r="F98"/>
      <c r="I98"/>
      <c r="J98"/>
    </row>
    <row r="99" spans="1:14" x14ac:dyDescent="0.35">
      <c r="E99"/>
      <c r="F99"/>
      <c r="I99"/>
      <c r="J99"/>
    </row>
    <row r="100" spans="1:14" x14ac:dyDescent="0.35">
      <c r="E100"/>
      <c r="F100"/>
      <c r="I100"/>
      <c r="J100"/>
    </row>
    <row r="101" spans="1:14" x14ac:dyDescent="0.35">
      <c r="E101"/>
      <c r="F101"/>
      <c r="I101"/>
      <c r="J101"/>
    </row>
    <row r="102" spans="1:14" x14ac:dyDescent="0.35">
      <c r="E102"/>
      <c r="F102"/>
      <c r="I102"/>
      <c r="J102"/>
    </row>
    <row r="103" spans="1:14" x14ac:dyDescent="0.35">
      <c r="E103"/>
      <c r="F103"/>
      <c r="I103"/>
      <c r="J103"/>
    </row>
    <row r="104" spans="1:14" x14ac:dyDescent="0.35">
      <c r="E104"/>
      <c r="F104"/>
      <c r="I104"/>
      <c r="J104"/>
    </row>
    <row r="110" spans="1:14" x14ac:dyDescent="0.35">
      <c r="A110" s="1" t="s">
        <v>56</v>
      </c>
    </row>
    <row r="111" spans="1:14" x14ac:dyDescent="0.35">
      <c r="A111" t="s">
        <v>28</v>
      </c>
      <c r="B111" s="5" t="s">
        <v>40</v>
      </c>
      <c r="C111" s="28">
        <v>0.5222</v>
      </c>
      <c r="D111" s="29"/>
      <c r="E111" s="8">
        <v>1.6299999999999999E-2</v>
      </c>
      <c r="F111" s="4"/>
      <c r="G111" s="28">
        <v>0.51749999999999996</v>
      </c>
      <c r="H111" s="29"/>
      <c r="I111" s="8">
        <v>1.17E-2</v>
      </c>
      <c r="J111" s="4"/>
      <c r="K111" s="28">
        <v>0.52370000000000005</v>
      </c>
      <c r="L111" s="29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28">
        <v>6.6299999999999998E-2</v>
      </c>
      <c r="D112" s="29"/>
      <c r="E112" s="8">
        <v>4.4400000000000002E-2</v>
      </c>
      <c r="F112" s="4"/>
      <c r="G112" s="28">
        <v>7.0699999999999999E-2</v>
      </c>
      <c r="H112" s="29"/>
      <c r="I112" s="8">
        <v>4.8800000000000003E-2</v>
      </c>
      <c r="J112" s="4"/>
      <c r="K112" s="28">
        <v>7.8299999999999995E-2</v>
      </c>
      <c r="L112" s="29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28">
        <v>6.7599999999999993E-2</v>
      </c>
      <c r="D113" s="29"/>
      <c r="E113" s="8">
        <v>2.0199999999999999E-2</v>
      </c>
      <c r="F113" s="4"/>
      <c r="G113" s="28">
        <v>5.9400000000000001E-2</v>
      </c>
      <c r="H113" s="29"/>
      <c r="I113" s="8">
        <v>1.1900000000000001E-2</v>
      </c>
      <c r="J113" s="4"/>
      <c r="K113" s="28">
        <v>6.4199999999999993E-2</v>
      </c>
      <c r="L113" s="29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28">
        <v>0.51400000000000001</v>
      </c>
      <c r="D114" s="29"/>
      <c r="E114" s="8">
        <v>1.4800000000000001E-2</v>
      </c>
      <c r="F114" s="4"/>
      <c r="G114" s="28">
        <v>0.51080000000000003</v>
      </c>
      <c r="H114" s="29"/>
      <c r="I114" s="8">
        <v>1.1599999999999999E-2</v>
      </c>
      <c r="J114" s="4"/>
      <c r="K114" s="28">
        <v>0.51229999999999998</v>
      </c>
      <c r="L114" s="29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28">
        <v>6.2899999999999998E-2</v>
      </c>
      <c r="D115" s="29"/>
      <c r="E115" s="8">
        <v>4.1399999999999999E-2</v>
      </c>
      <c r="F115" s="4"/>
      <c r="G115" s="28">
        <v>6.5100000000000005E-2</v>
      </c>
      <c r="H115" s="29"/>
      <c r="I115" s="8">
        <v>4.3700000000000003E-2</v>
      </c>
      <c r="J115" s="4"/>
      <c r="K115" s="28">
        <v>6.3399999999999998E-2</v>
      </c>
      <c r="L115" s="29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28">
        <v>6.2899999999999998E-2</v>
      </c>
      <c r="D116" s="29"/>
      <c r="E116" s="8">
        <v>1.7100000000000001E-2</v>
      </c>
      <c r="F116" s="4"/>
      <c r="G116" s="28">
        <v>5.8000000000000003E-2</v>
      </c>
      <c r="H116" s="29"/>
      <c r="I116" s="8">
        <v>1.23E-2</v>
      </c>
      <c r="J116" s="4"/>
      <c r="K116" s="28">
        <v>5.8099999999999999E-2</v>
      </c>
      <c r="L116" s="29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28">
        <v>0.52029999999999998</v>
      </c>
      <c r="D117" s="29"/>
      <c r="E117" s="8">
        <v>1.2800000000000001E-2</v>
      </c>
      <c r="F117" s="4"/>
      <c r="G117" s="28">
        <v>0.51890000000000003</v>
      </c>
      <c r="H117" s="29"/>
      <c r="I117" s="8">
        <v>1.14E-2</v>
      </c>
      <c r="J117" s="4"/>
      <c r="K117" s="28">
        <v>0.52159999999999995</v>
      </c>
      <c r="L117" s="29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28">
        <v>6.4600000000000005E-2</v>
      </c>
      <c r="D118" s="29"/>
      <c r="E118" s="8">
        <v>3.85E-2</v>
      </c>
      <c r="F118" s="4"/>
      <c r="G118" s="28">
        <v>7.17E-2</v>
      </c>
      <c r="H118" s="29"/>
      <c r="I118" s="8">
        <v>4.5600000000000002E-2</v>
      </c>
      <c r="J118" s="4"/>
      <c r="K118" s="28">
        <v>6.7400000000000002E-2</v>
      </c>
      <c r="L118" s="29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28">
        <v>5.4100000000000002E-2</v>
      </c>
      <c r="D119" s="29"/>
      <c r="E119" s="8">
        <v>1.46E-2</v>
      </c>
      <c r="F119" s="4"/>
      <c r="G119" s="28">
        <v>0.05</v>
      </c>
      <c r="H119" s="29"/>
      <c r="I119" s="8">
        <v>1.0500000000000001E-2</v>
      </c>
      <c r="J119" s="4"/>
      <c r="K119" s="28">
        <v>5.2900000000000003E-2</v>
      </c>
      <c r="L119" s="29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28">
        <v>0.51519999999999999</v>
      </c>
      <c r="D120" s="29"/>
      <c r="E120" s="8">
        <v>1.6400000000000001E-2</v>
      </c>
      <c r="F120" s="4"/>
      <c r="G120" s="28">
        <v>0.51139999999999997</v>
      </c>
      <c r="H120" s="29"/>
      <c r="I120" s="8">
        <v>1.26E-2</v>
      </c>
      <c r="J120" s="4"/>
      <c r="K120" s="28">
        <v>0.51359999999999995</v>
      </c>
      <c r="L120" s="29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28">
        <v>6.7799999999999999E-2</v>
      </c>
      <c r="D121" s="29"/>
      <c r="E121" s="8">
        <v>4.7399999999999998E-2</v>
      </c>
      <c r="F121" s="4"/>
      <c r="G121" s="28">
        <v>6.83E-2</v>
      </c>
      <c r="H121" s="29"/>
      <c r="I121" s="8">
        <v>4.7899999999999998E-2</v>
      </c>
      <c r="J121" s="4"/>
      <c r="K121" s="28">
        <v>6.5100000000000005E-2</v>
      </c>
      <c r="L121" s="29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28">
        <v>6.3100000000000003E-2</v>
      </c>
      <c r="D122" s="29"/>
      <c r="E122" s="8">
        <v>1.7500000000000002E-2</v>
      </c>
      <c r="F122" s="4"/>
      <c r="G122" s="28">
        <v>5.79E-2</v>
      </c>
      <c r="H122" s="29"/>
      <c r="I122" s="8">
        <v>1.24E-2</v>
      </c>
      <c r="J122" s="4"/>
      <c r="K122" s="28">
        <v>5.9400000000000001E-2</v>
      </c>
      <c r="L122" s="29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28">
        <v>0.51800000000000002</v>
      </c>
      <c r="D123" s="29"/>
      <c r="E123" s="8">
        <v>1.3899999999999999E-2</v>
      </c>
      <c r="F123" s="4"/>
      <c r="G123" s="28">
        <v>0.51639999999999997</v>
      </c>
      <c r="H123" s="29"/>
      <c r="I123" s="8">
        <v>1.23E-2</v>
      </c>
      <c r="J123" s="4"/>
      <c r="K123" s="28">
        <v>0.51659999999999995</v>
      </c>
      <c r="L123" s="29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28">
        <v>6.6199999999999995E-2</v>
      </c>
      <c r="D124" s="29"/>
      <c r="E124" s="8">
        <v>4.4900000000000002E-2</v>
      </c>
      <c r="F124" s="4"/>
      <c r="G124" s="28">
        <v>7.5300000000000006E-2</v>
      </c>
      <c r="H124" s="29"/>
      <c r="I124" s="8">
        <v>5.3900000000000003E-2</v>
      </c>
      <c r="J124" s="4"/>
      <c r="K124" s="28">
        <v>6.8699999999999997E-2</v>
      </c>
      <c r="L124" s="29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28">
        <v>5.5E-2</v>
      </c>
      <c r="D125" s="29"/>
      <c r="E125" s="8">
        <v>1.3299999999999999E-2</v>
      </c>
      <c r="F125" s="4"/>
      <c r="G125" s="28">
        <v>5.5199999999999999E-2</v>
      </c>
      <c r="H125" s="29"/>
      <c r="I125" s="8">
        <v>1.3599999999999999E-2</v>
      </c>
      <c r="J125" s="4"/>
      <c r="K125" s="28">
        <v>5.5599999999999997E-2</v>
      </c>
      <c r="L125" s="29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28">
        <f>AVERAGE(C111,C114,C117,C120,C123)</f>
        <v>0.51793999999999996</v>
      </c>
      <c r="D127" s="29">
        <f>STDEV(C111,C114,C117,C120,C123)/SQRT(5)</f>
        <v>1.528921188289309E-3</v>
      </c>
      <c r="E127" s="28">
        <f>AVERAGE(E111,E114,E117,E120,E123)</f>
        <v>1.4840000000000001E-2</v>
      </c>
      <c r="F127" s="29">
        <f>STDEV(E111,E114,E117,E120,E123)/SQRT(5)</f>
        <v>6.932532004974805E-4</v>
      </c>
      <c r="G127" s="28">
        <f>AVERAGE(G111,G114,G117,G120,G123)</f>
        <v>0.51500000000000001</v>
      </c>
      <c r="H127" s="29">
        <f>STDEV(G111,G114,G117,G120,G123)/SQRT(5)</f>
        <v>1.6434719346554098E-3</v>
      </c>
      <c r="I127" s="28">
        <f>AVERAGE(I111,I114,I117,I120,I123)</f>
        <v>1.192E-2</v>
      </c>
      <c r="J127" s="29">
        <f>STDEV(I111,I114,I117,I120,I123)/SQRT(5)</f>
        <v>2.2671568097509267E-4</v>
      </c>
      <c r="K127" s="28">
        <f>AVERAGE(K111,K114,K117,K120,K123)</f>
        <v>0.51755999999999991</v>
      </c>
      <c r="L127" s="29">
        <f>STDEV(K111,K114,K117,K120,K123)/SQRT(5)</f>
        <v>2.2168897130890501E-3</v>
      </c>
      <c r="M127" s="28">
        <f>AVERAGE(M111,M114,M117,M120,M123)</f>
        <v>1.4499999999999999E-2</v>
      </c>
      <c r="N127" s="29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28">
        <f>AVERAGE(C112,C115,C118,C121,C124)</f>
        <v>6.5559999999999979E-2</v>
      </c>
      <c r="D128" s="29">
        <f t="shared" ref="D128:F129" si="0">STDEV(C112,C115,C118,C121,C124)/SQRT(5)</f>
        <v>8.3582294775867423E-4</v>
      </c>
      <c r="E128" s="28">
        <f>AVERAGE(E112,E115,E118,E121,E124)</f>
        <v>4.3319999999999997E-2</v>
      </c>
      <c r="F128" s="29">
        <f t="shared" si="0"/>
        <v>1.53668474320532E-3</v>
      </c>
      <c r="G128" s="28">
        <f>AVERAGE(G112,G115,G118,G121,G124)</f>
        <v>7.0220000000000019E-2</v>
      </c>
      <c r="H128" s="29">
        <f t="shared" ref="H128" si="1">STDEV(G112,G115,G118,G121,G124)/SQRT(5)</f>
        <v>1.7048167056900869E-3</v>
      </c>
      <c r="I128" s="28">
        <f>AVERAGE(I112,I115,I118,I121,I124)</f>
        <v>4.7980000000000002E-2</v>
      </c>
      <c r="J128" s="29">
        <f t="shared" ref="J128" si="2">STDEV(I112,I115,I118,I121,I124)/SQRT(5)</f>
        <v>1.7278310102553434E-3</v>
      </c>
      <c r="K128" s="28">
        <f>AVERAGE(K112,K115,K118,K121,K124)</f>
        <v>6.8580000000000002E-2</v>
      </c>
      <c r="L128" s="29">
        <f t="shared" ref="L128" si="3">STDEV(K112,K115,K118,K121,K124)/SQRT(5)</f>
        <v>2.5964206130748529E-3</v>
      </c>
      <c r="M128" s="28">
        <f>AVERAGE(M112,M115,M118,M121,M124)</f>
        <v>4.6359999999999998E-2</v>
      </c>
      <c r="N128" s="29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28">
        <f>AVERAGE(C113,C116,C119,C122,C125)</f>
        <v>6.0540000000000004E-2</v>
      </c>
      <c r="D129" s="29">
        <f t="shared" si="0"/>
        <v>2.5897104085206117E-3</v>
      </c>
      <c r="E129" s="28">
        <f>AVERAGE(E113,E116,E119,E122,E125)</f>
        <v>1.6539999999999999E-2</v>
      </c>
      <c r="F129" s="29">
        <f t="shared" si="0"/>
        <v>1.2019151384353225E-3</v>
      </c>
      <c r="G129" s="28">
        <f>AVERAGE(G113,G116,G119,G122,G125)</f>
        <v>5.6099999999999997E-2</v>
      </c>
      <c r="H129" s="29">
        <f t="shared" ref="H129" si="4">STDEV(G113,G116,G119,G122,G125)/SQRT(5)</f>
        <v>1.6697305171793438E-3</v>
      </c>
      <c r="I129" s="28">
        <f>AVERAGE(I113,I116,I119,I122,I125)</f>
        <v>1.2140000000000001E-2</v>
      </c>
      <c r="J129" s="29">
        <f t="shared" ref="J129" si="5">STDEV(I113,I116,I119,I122,I125)/SQRT(5)</f>
        <v>4.9859803449271614E-4</v>
      </c>
      <c r="K129" s="28">
        <f>AVERAGE(K113,K116,K119,K122,K125)</f>
        <v>5.8040000000000001E-2</v>
      </c>
      <c r="L129" s="29">
        <f t="shared" ref="L129" si="6">STDEV(K113,K116,K119,K122,K125)/SQRT(5)</f>
        <v>1.8996315432209467E-3</v>
      </c>
      <c r="M129" s="28">
        <f>AVERAGE(M113,M116,M119,M122,M125)</f>
        <v>1.4019999999999999E-2</v>
      </c>
      <c r="N129" s="29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4" activePane="bottomLeft" state="frozen"/>
      <selection pane="bottomLeft" activeCell="B99" sqref="B99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31</v>
      </c>
      <c r="C4" t="s">
        <v>33</v>
      </c>
      <c r="D4">
        <v>0.1137</v>
      </c>
      <c r="E4">
        <v>7.3000000000000001E-3</v>
      </c>
      <c r="F4">
        <v>0.96619999999999995</v>
      </c>
      <c r="G4">
        <v>8.2000000000000007E-3</v>
      </c>
    </row>
    <row r="5" spans="1:7" x14ac:dyDescent="0.35">
      <c r="A5">
        <v>50</v>
      </c>
      <c r="B5" t="s">
        <v>31</v>
      </c>
      <c r="C5" t="s">
        <v>34</v>
      </c>
      <c r="D5">
        <v>0.1118</v>
      </c>
      <c r="E5">
        <v>7.7999999999999996E-3</v>
      </c>
      <c r="F5">
        <v>0.96619999999999995</v>
      </c>
      <c r="G5">
        <v>8.2000000000000007E-3</v>
      </c>
    </row>
    <row r="6" spans="1:7" x14ac:dyDescent="0.35">
      <c r="A6">
        <v>50</v>
      </c>
      <c r="B6" t="s">
        <v>31</v>
      </c>
      <c r="C6" t="s">
        <v>35</v>
      </c>
      <c r="D6">
        <v>0.12189999999999999</v>
      </c>
      <c r="E6">
        <v>9.5999999999999992E-3</v>
      </c>
      <c r="F6">
        <v>0.96619999999999995</v>
      </c>
      <c r="G6">
        <v>8.2000000000000007E-3</v>
      </c>
    </row>
    <row r="7" spans="1:7" x14ac:dyDescent="0.35">
      <c r="A7">
        <v>30850</v>
      </c>
      <c r="B7" t="s">
        <v>21</v>
      </c>
      <c r="C7" t="s">
        <v>33</v>
      </c>
      <c r="D7">
        <v>0.23169999999999999</v>
      </c>
      <c r="E7">
        <v>8.9999999999999993E-3</v>
      </c>
      <c r="F7">
        <v>0.93269999999999997</v>
      </c>
      <c r="G7">
        <v>5.21E-2</v>
      </c>
    </row>
    <row r="8" spans="1:7" x14ac:dyDescent="0.35">
      <c r="A8">
        <v>30850</v>
      </c>
      <c r="B8" t="s">
        <v>21</v>
      </c>
      <c r="C8" t="s">
        <v>34</v>
      </c>
      <c r="D8">
        <v>0.24329999999999999</v>
      </c>
      <c r="E8">
        <v>1.01E-2</v>
      </c>
      <c r="F8">
        <v>0.93269999999999997</v>
      </c>
      <c r="G8">
        <v>5.21E-2</v>
      </c>
    </row>
    <row r="9" spans="1:7" x14ac:dyDescent="0.35">
      <c r="A9">
        <v>30850</v>
      </c>
      <c r="B9" t="s">
        <v>21</v>
      </c>
      <c r="C9" t="s">
        <v>35</v>
      </c>
      <c r="D9">
        <v>0.27739999999999998</v>
      </c>
      <c r="E9">
        <v>1.2500000000000001E-2</v>
      </c>
      <c r="F9">
        <v>0.93269999999999997</v>
      </c>
      <c r="G9">
        <v>5.21E-2</v>
      </c>
    </row>
    <row r="10" spans="1:7" x14ac:dyDescent="0.35">
      <c r="A10">
        <v>21001</v>
      </c>
      <c r="B10" t="s">
        <v>22</v>
      </c>
      <c r="C10" t="s">
        <v>33</v>
      </c>
      <c r="D10">
        <v>0.2316</v>
      </c>
      <c r="E10">
        <v>8.9999999999999993E-3</v>
      </c>
      <c r="F10">
        <v>0.9466</v>
      </c>
      <c r="G10">
        <v>1.37E-2</v>
      </c>
    </row>
    <row r="11" spans="1:7" x14ac:dyDescent="0.35">
      <c r="A11">
        <v>21001</v>
      </c>
      <c r="B11" t="s">
        <v>22</v>
      </c>
      <c r="C11" t="s">
        <v>34</v>
      </c>
      <c r="D11">
        <v>0.255</v>
      </c>
      <c r="E11">
        <v>1.0999999999999999E-2</v>
      </c>
      <c r="F11">
        <v>0.9466</v>
      </c>
      <c r="G11">
        <v>1.37E-2</v>
      </c>
    </row>
    <row r="12" spans="1:7" x14ac:dyDescent="0.35">
      <c r="A12">
        <v>21001</v>
      </c>
      <c r="B12" t="s">
        <v>22</v>
      </c>
      <c r="C12" t="s">
        <v>35</v>
      </c>
      <c r="D12">
        <v>0.27860000000000001</v>
      </c>
      <c r="E12">
        <v>1.24E-2</v>
      </c>
      <c r="F12">
        <v>0.9466</v>
      </c>
      <c r="G12">
        <v>1.37E-2</v>
      </c>
    </row>
    <row r="13" spans="1:7" x14ac:dyDescent="0.35">
      <c r="A13">
        <v>30010</v>
      </c>
      <c r="B13" t="s">
        <v>8</v>
      </c>
      <c r="C13" t="s">
        <v>33</v>
      </c>
      <c r="D13">
        <v>0.23080000000000001</v>
      </c>
      <c r="E13">
        <v>7.7999999999999996E-3</v>
      </c>
      <c r="F13">
        <v>0.92410000000000003</v>
      </c>
      <c r="G13">
        <v>2.01E-2</v>
      </c>
    </row>
    <row r="14" spans="1:7" x14ac:dyDescent="0.35">
      <c r="A14">
        <v>30010</v>
      </c>
      <c r="B14" t="s">
        <v>8</v>
      </c>
      <c r="C14" t="s">
        <v>34</v>
      </c>
      <c r="D14">
        <v>0.24379999999999999</v>
      </c>
      <c r="E14">
        <v>8.8000000000000005E-3</v>
      </c>
      <c r="F14">
        <v>0.92410000000000003</v>
      </c>
      <c r="G14">
        <v>2.01E-2</v>
      </c>
    </row>
    <row r="15" spans="1:7" x14ac:dyDescent="0.35">
      <c r="A15">
        <v>30010</v>
      </c>
      <c r="B15" t="s">
        <v>8</v>
      </c>
      <c r="C15" t="s">
        <v>35</v>
      </c>
      <c r="D15">
        <v>0.25829999999999997</v>
      </c>
      <c r="E15">
        <v>1.0500000000000001E-2</v>
      </c>
      <c r="F15">
        <v>0.92410000000000003</v>
      </c>
      <c r="G15">
        <v>2.01E-2</v>
      </c>
    </row>
    <row r="16" spans="1:7" x14ac:dyDescent="0.35">
      <c r="A16">
        <v>30770</v>
      </c>
      <c r="B16" t="s">
        <v>13</v>
      </c>
      <c r="C16" t="s">
        <v>33</v>
      </c>
      <c r="D16">
        <v>0.1065</v>
      </c>
      <c r="E16">
        <v>1.11E-2</v>
      </c>
      <c r="F16">
        <v>0.96630000000000005</v>
      </c>
      <c r="G16">
        <v>1.9199999999999998E-2</v>
      </c>
    </row>
    <row r="17" spans="1:7" x14ac:dyDescent="0.35">
      <c r="A17">
        <v>30770</v>
      </c>
      <c r="B17" t="s">
        <v>13</v>
      </c>
      <c r="C17" t="s">
        <v>34</v>
      </c>
      <c r="D17">
        <v>0.1082</v>
      </c>
      <c r="E17">
        <v>1.43E-2</v>
      </c>
      <c r="F17">
        <v>0.96630000000000005</v>
      </c>
      <c r="G17">
        <v>1.9199999999999998E-2</v>
      </c>
    </row>
    <row r="18" spans="1:7" x14ac:dyDescent="0.35">
      <c r="A18">
        <v>30770</v>
      </c>
      <c r="B18" t="s">
        <v>13</v>
      </c>
      <c r="C18" t="s">
        <v>35</v>
      </c>
      <c r="D18">
        <v>0.1236</v>
      </c>
      <c r="E18">
        <v>1.5800000000000002E-2</v>
      </c>
      <c r="F18">
        <v>0.96630000000000005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29</v>
      </c>
      <c r="C22" t="s">
        <v>33</v>
      </c>
      <c r="D22">
        <v>0.1278</v>
      </c>
      <c r="E22">
        <v>5.4000000000000003E-3</v>
      </c>
      <c r="F22">
        <v>0.92410000000000003</v>
      </c>
      <c r="G22">
        <v>1.3899999999999999E-2</v>
      </c>
    </row>
    <row r="23" spans="1:7" x14ac:dyDescent="0.35">
      <c r="A23">
        <v>21002</v>
      </c>
      <c r="B23" t="s">
        <v>29</v>
      </c>
      <c r="C23" t="s">
        <v>34</v>
      </c>
      <c r="D23">
        <v>0.16089999999999999</v>
      </c>
      <c r="E23">
        <v>8.0999999999999996E-3</v>
      </c>
      <c r="F23">
        <v>0.92410000000000003</v>
      </c>
      <c r="G23">
        <v>1.3899999999999999E-2</v>
      </c>
    </row>
    <row r="24" spans="1:7" x14ac:dyDescent="0.35">
      <c r="A24">
        <v>21002</v>
      </c>
      <c r="B24" t="s">
        <v>29</v>
      </c>
      <c r="C24" t="s">
        <v>35</v>
      </c>
      <c r="D24">
        <v>0.10920000000000001</v>
      </c>
      <c r="E24">
        <v>6.8999999999999999E-3</v>
      </c>
      <c r="F24">
        <v>0.92410000000000003</v>
      </c>
      <c r="G24">
        <v>1.3899999999999999E-2</v>
      </c>
    </row>
    <row r="25" spans="1:7" x14ac:dyDescent="0.35">
      <c r="A25">
        <v>30680</v>
      </c>
      <c r="B25" t="s">
        <v>23</v>
      </c>
      <c r="C25" t="s">
        <v>33</v>
      </c>
      <c r="D25">
        <v>0.1328</v>
      </c>
      <c r="E25">
        <v>1.09E-2</v>
      </c>
      <c r="F25">
        <v>0.96589999999999998</v>
      </c>
      <c r="G25">
        <v>2.9499999999999998E-2</v>
      </c>
    </row>
    <row r="26" spans="1:7" x14ac:dyDescent="0.35">
      <c r="A26">
        <v>30680</v>
      </c>
      <c r="B26" t="s">
        <v>23</v>
      </c>
      <c r="C26" t="s">
        <v>34</v>
      </c>
      <c r="D26">
        <v>0.1249</v>
      </c>
      <c r="E26">
        <v>1.26E-2</v>
      </c>
      <c r="F26">
        <v>0.96589999999999998</v>
      </c>
      <c r="G26">
        <v>2.9499999999999998E-2</v>
      </c>
    </row>
    <row r="27" spans="1:7" x14ac:dyDescent="0.35">
      <c r="A27">
        <v>30680</v>
      </c>
      <c r="B27" t="s">
        <v>23</v>
      </c>
      <c r="C27" t="s">
        <v>35</v>
      </c>
      <c r="D27">
        <v>0.15010000000000001</v>
      </c>
      <c r="E27">
        <v>1.3100000000000001E-2</v>
      </c>
      <c r="F27">
        <v>0.96589999999999998</v>
      </c>
      <c r="G27">
        <v>2.9499999999999998E-2</v>
      </c>
    </row>
    <row r="28" spans="1:7" x14ac:dyDescent="0.35">
      <c r="A28">
        <v>30860</v>
      </c>
      <c r="B28" t="s">
        <v>18</v>
      </c>
      <c r="C28" t="s">
        <v>33</v>
      </c>
      <c r="D28">
        <v>0.1973</v>
      </c>
      <c r="E28">
        <v>7.7000000000000002E-3</v>
      </c>
      <c r="F28">
        <v>0.9728</v>
      </c>
      <c r="G28">
        <v>2.69E-2</v>
      </c>
    </row>
    <row r="29" spans="1:7" x14ac:dyDescent="0.35">
      <c r="A29">
        <v>30860</v>
      </c>
      <c r="B29" t="s">
        <v>18</v>
      </c>
      <c r="C29" t="s">
        <v>34</v>
      </c>
      <c r="D29">
        <v>0.21260000000000001</v>
      </c>
      <c r="E29">
        <v>9.4999999999999998E-3</v>
      </c>
      <c r="F29">
        <v>0.9728</v>
      </c>
      <c r="G29">
        <v>2.69E-2</v>
      </c>
    </row>
    <row r="30" spans="1:7" x14ac:dyDescent="0.35">
      <c r="A30">
        <v>30860</v>
      </c>
      <c r="B30" t="s">
        <v>18</v>
      </c>
      <c r="C30" t="s">
        <v>35</v>
      </c>
      <c r="D30">
        <v>0.21199999999999999</v>
      </c>
      <c r="E30">
        <v>1.1299999999999999E-2</v>
      </c>
      <c r="F30">
        <v>0.9728</v>
      </c>
      <c r="G30">
        <v>2.69E-2</v>
      </c>
    </row>
    <row r="31" spans="1:7" x14ac:dyDescent="0.35">
      <c r="A31">
        <v>30670</v>
      </c>
      <c r="B31" t="s">
        <v>19</v>
      </c>
      <c r="C31" t="s">
        <v>33</v>
      </c>
      <c r="D31">
        <v>0.10630000000000001</v>
      </c>
      <c r="E31">
        <v>6.8999999999999999E-3</v>
      </c>
      <c r="F31">
        <v>0.98</v>
      </c>
      <c r="G31">
        <v>3.3599999999999998E-2</v>
      </c>
    </row>
    <row r="32" spans="1:7" x14ac:dyDescent="0.35">
      <c r="A32">
        <v>30670</v>
      </c>
      <c r="B32" t="s">
        <v>19</v>
      </c>
      <c r="C32" t="s">
        <v>34</v>
      </c>
      <c r="D32">
        <v>0.1148</v>
      </c>
      <c r="E32">
        <v>8.8000000000000005E-3</v>
      </c>
      <c r="F32">
        <v>0.98</v>
      </c>
      <c r="G32">
        <v>3.3599999999999998E-2</v>
      </c>
    </row>
    <row r="33" spans="1:7" x14ac:dyDescent="0.35">
      <c r="A33">
        <v>30670</v>
      </c>
      <c r="B33" t="s">
        <v>19</v>
      </c>
      <c r="C33" t="s">
        <v>35</v>
      </c>
      <c r="D33">
        <v>0.111</v>
      </c>
      <c r="E33">
        <v>8.8000000000000005E-3</v>
      </c>
      <c r="F33">
        <v>0.98</v>
      </c>
      <c r="G33">
        <v>3.3599999999999998E-2</v>
      </c>
    </row>
    <row r="34" spans="1:7" x14ac:dyDescent="0.35">
      <c r="A34">
        <v>30830</v>
      </c>
      <c r="B34" t="s">
        <v>26</v>
      </c>
      <c r="C34" t="s">
        <v>33</v>
      </c>
      <c r="D34">
        <v>0.1951</v>
      </c>
      <c r="E34">
        <v>7.1000000000000004E-3</v>
      </c>
      <c r="F34">
        <v>0.89290000000000003</v>
      </c>
      <c r="G34">
        <v>2.9499999999999998E-2</v>
      </c>
    </row>
    <row r="35" spans="1:7" x14ac:dyDescent="0.35">
      <c r="A35">
        <v>30830</v>
      </c>
      <c r="B35" t="s">
        <v>26</v>
      </c>
      <c r="C35" t="s">
        <v>34</v>
      </c>
      <c r="D35">
        <v>0.2157</v>
      </c>
      <c r="E35">
        <v>8.3999999999999995E-3</v>
      </c>
      <c r="F35">
        <v>0.89290000000000003</v>
      </c>
      <c r="G35">
        <v>2.9499999999999998E-2</v>
      </c>
    </row>
    <row r="36" spans="1:7" x14ac:dyDescent="0.35">
      <c r="A36">
        <v>30830</v>
      </c>
      <c r="B36" t="s">
        <v>26</v>
      </c>
      <c r="C36" t="s">
        <v>35</v>
      </c>
      <c r="D36">
        <v>0.21590000000000001</v>
      </c>
      <c r="E36">
        <v>1.0200000000000001E-2</v>
      </c>
      <c r="F36">
        <v>0.89290000000000003</v>
      </c>
      <c r="G36">
        <v>2.9499999999999998E-2</v>
      </c>
    </row>
    <row r="37" spans="1:7" x14ac:dyDescent="0.35">
      <c r="A37">
        <v>23100</v>
      </c>
      <c r="B37" t="s">
        <v>10</v>
      </c>
      <c r="C37" t="s">
        <v>33</v>
      </c>
      <c r="D37">
        <v>0.2049</v>
      </c>
      <c r="E37">
        <v>1.43E-2</v>
      </c>
      <c r="F37">
        <v>0.89090000000000003</v>
      </c>
      <c r="G37">
        <v>1.44E-2</v>
      </c>
    </row>
    <row r="38" spans="1:7" x14ac:dyDescent="0.35">
      <c r="A38">
        <v>23100</v>
      </c>
      <c r="B38" t="s">
        <v>10</v>
      </c>
      <c r="C38" t="s">
        <v>34</v>
      </c>
      <c r="D38">
        <v>0.20610000000000001</v>
      </c>
      <c r="E38">
        <v>1.54E-2</v>
      </c>
      <c r="F38">
        <v>0.89090000000000003</v>
      </c>
      <c r="G38">
        <v>1.44E-2</v>
      </c>
    </row>
    <row r="39" spans="1:7" x14ac:dyDescent="0.35">
      <c r="A39">
        <v>23100</v>
      </c>
      <c r="B39" t="s">
        <v>10</v>
      </c>
      <c r="C39" t="s">
        <v>35</v>
      </c>
      <c r="D39">
        <v>0.24510000000000001</v>
      </c>
      <c r="E39">
        <v>1.7000000000000001E-2</v>
      </c>
      <c r="F39">
        <v>0.89090000000000003</v>
      </c>
      <c r="G39">
        <v>1.44E-2</v>
      </c>
    </row>
    <row r="40" spans="1:7" x14ac:dyDescent="0.35">
      <c r="A40">
        <v>20151</v>
      </c>
      <c r="B40" t="s">
        <v>24</v>
      </c>
      <c r="C40" t="s">
        <v>33</v>
      </c>
      <c r="D40">
        <v>0.1313</v>
      </c>
      <c r="E40">
        <v>9.5999999999999992E-3</v>
      </c>
      <c r="F40">
        <v>0.94220000000000004</v>
      </c>
      <c r="G40">
        <v>2.0500000000000001E-2</v>
      </c>
    </row>
    <row r="41" spans="1:7" x14ac:dyDescent="0.35">
      <c r="A41">
        <v>20151</v>
      </c>
      <c r="B41" t="s">
        <v>24</v>
      </c>
      <c r="C41" t="s">
        <v>34</v>
      </c>
      <c r="D41">
        <v>0.14879999999999999</v>
      </c>
      <c r="E41">
        <v>1.11E-2</v>
      </c>
      <c r="F41">
        <v>0.94220000000000004</v>
      </c>
      <c r="G41">
        <v>2.0500000000000001E-2</v>
      </c>
    </row>
    <row r="42" spans="1:7" x14ac:dyDescent="0.35">
      <c r="A42">
        <v>20151</v>
      </c>
      <c r="B42" t="s">
        <v>24</v>
      </c>
      <c r="C42" t="s">
        <v>35</v>
      </c>
      <c r="D42">
        <v>0.13059999999999999</v>
      </c>
      <c r="E42">
        <v>0.01</v>
      </c>
      <c r="F42">
        <v>0.94220000000000004</v>
      </c>
      <c r="G42">
        <v>2.0500000000000001E-2</v>
      </c>
    </row>
    <row r="43" spans="1:7" x14ac:dyDescent="0.35">
      <c r="A43">
        <v>30750</v>
      </c>
      <c r="B43" t="s">
        <v>32</v>
      </c>
      <c r="C43" t="s">
        <v>33</v>
      </c>
      <c r="D43">
        <v>0.13619999999999999</v>
      </c>
      <c r="E43">
        <v>8.2000000000000007E-3</v>
      </c>
      <c r="F43">
        <v>0.89559999999999995</v>
      </c>
      <c r="G43">
        <v>3.1600000000000003E-2</v>
      </c>
    </row>
    <row r="44" spans="1:7" x14ac:dyDescent="0.35">
      <c r="A44">
        <v>30750</v>
      </c>
      <c r="B44" t="s">
        <v>32</v>
      </c>
      <c r="C44" t="s">
        <v>34</v>
      </c>
      <c r="D44">
        <v>0.15129999999999999</v>
      </c>
      <c r="E44">
        <v>9.7999999999999997E-3</v>
      </c>
      <c r="F44">
        <v>0.89559999999999995</v>
      </c>
      <c r="G44">
        <v>3.1600000000000003E-2</v>
      </c>
    </row>
    <row r="45" spans="1:7" x14ac:dyDescent="0.35">
      <c r="A45">
        <v>30750</v>
      </c>
      <c r="B45" t="s">
        <v>32</v>
      </c>
      <c r="C45" t="s">
        <v>35</v>
      </c>
      <c r="D45">
        <v>0.1409</v>
      </c>
      <c r="E45">
        <v>9.1999999999999998E-3</v>
      </c>
      <c r="F45">
        <v>0.89559999999999995</v>
      </c>
      <c r="G45">
        <v>3.1600000000000003E-2</v>
      </c>
    </row>
    <row r="46" spans="1:7" x14ac:dyDescent="0.35">
      <c r="A46">
        <v>30880</v>
      </c>
      <c r="B46" t="s">
        <v>9</v>
      </c>
      <c r="C46" t="s">
        <v>33</v>
      </c>
      <c r="D46">
        <v>0.1857</v>
      </c>
      <c r="E46">
        <v>1.38E-2</v>
      </c>
      <c r="F46">
        <v>0.95509999999999995</v>
      </c>
      <c r="G46">
        <v>3.1099999999999999E-2</v>
      </c>
    </row>
    <row r="47" spans="1:7" x14ac:dyDescent="0.35">
      <c r="A47">
        <v>30880</v>
      </c>
      <c r="B47" t="s">
        <v>9</v>
      </c>
      <c r="C47" t="s">
        <v>34</v>
      </c>
      <c r="D47">
        <v>0.20280000000000001</v>
      </c>
      <c r="E47">
        <v>1.5900000000000001E-2</v>
      </c>
      <c r="F47">
        <v>0.95509999999999995</v>
      </c>
      <c r="G47">
        <v>3.1099999999999999E-2</v>
      </c>
    </row>
    <row r="48" spans="1:7" x14ac:dyDescent="0.35">
      <c r="A48">
        <v>30880</v>
      </c>
      <c r="B48" t="s">
        <v>9</v>
      </c>
      <c r="C48" t="s">
        <v>35</v>
      </c>
      <c r="D48">
        <v>0.1862</v>
      </c>
      <c r="E48">
        <v>1.5800000000000002E-2</v>
      </c>
      <c r="F48">
        <v>0.95509999999999995</v>
      </c>
      <c r="G48">
        <v>3.1099999999999999E-2</v>
      </c>
    </row>
    <row r="49" spans="1:7" x14ac:dyDescent="0.35">
      <c r="A49">
        <v>23125</v>
      </c>
      <c r="B49" t="s">
        <v>16</v>
      </c>
      <c r="C49" t="s">
        <v>33</v>
      </c>
      <c r="D49">
        <v>0.157</v>
      </c>
      <c r="E49">
        <v>2.69E-2</v>
      </c>
      <c r="F49">
        <v>0.86709999999999998</v>
      </c>
      <c r="G49">
        <v>1.44E-2</v>
      </c>
    </row>
    <row r="50" spans="1:7" x14ac:dyDescent="0.35">
      <c r="A50">
        <v>23125</v>
      </c>
      <c r="B50" t="s">
        <v>16</v>
      </c>
      <c r="C50" t="s">
        <v>34</v>
      </c>
      <c r="D50">
        <v>0.17080000000000001</v>
      </c>
      <c r="E50">
        <v>2.9000000000000001E-2</v>
      </c>
      <c r="F50">
        <v>0.86709999999999998</v>
      </c>
      <c r="G50">
        <v>1.44E-2</v>
      </c>
    </row>
    <row r="51" spans="1:7" x14ac:dyDescent="0.35">
      <c r="A51">
        <v>23125</v>
      </c>
      <c r="B51" t="s">
        <v>16</v>
      </c>
      <c r="C51" t="s">
        <v>35</v>
      </c>
      <c r="D51">
        <v>0.2361</v>
      </c>
      <c r="E51">
        <v>4.99E-2</v>
      </c>
      <c r="F51">
        <v>0.86709999999999998</v>
      </c>
      <c r="G51">
        <v>1.44E-2</v>
      </c>
    </row>
    <row r="52" spans="1:7" x14ac:dyDescent="0.35">
      <c r="A52">
        <v>23121</v>
      </c>
      <c r="B52" t="s">
        <v>3</v>
      </c>
      <c r="C52" t="s">
        <v>33</v>
      </c>
      <c r="D52">
        <v>0.42020000000000002</v>
      </c>
      <c r="E52">
        <v>1.7399999999999999E-2</v>
      </c>
      <c r="F52">
        <v>0.97230000000000005</v>
      </c>
      <c r="G52">
        <v>1.38E-2</v>
      </c>
    </row>
    <row r="53" spans="1:7" x14ac:dyDescent="0.35">
      <c r="A53">
        <v>23121</v>
      </c>
      <c r="B53" t="s">
        <v>3</v>
      </c>
      <c r="C53" t="s">
        <v>34</v>
      </c>
      <c r="D53">
        <v>0.43380000000000002</v>
      </c>
      <c r="E53">
        <v>1.9599999999999999E-2</v>
      </c>
      <c r="F53">
        <v>0.97230000000000005</v>
      </c>
      <c r="G53">
        <v>1.38E-2</v>
      </c>
    </row>
    <row r="54" spans="1:7" x14ac:dyDescent="0.35">
      <c r="A54">
        <v>23121</v>
      </c>
      <c r="B54" t="s">
        <v>3</v>
      </c>
      <c r="C54" t="s">
        <v>35</v>
      </c>
      <c r="D54">
        <v>0.4395</v>
      </c>
      <c r="E54">
        <v>2.0500000000000001E-2</v>
      </c>
      <c r="F54">
        <v>0.97230000000000005</v>
      </c>
      <c r="G54">
        <v>1.38E-2</v>
      </c>
    </row>
    <row r="55" spans="1:7" x14ac:dyDescent="0.35">
      <c r="A55">
        <v>30210</v>
      </c>
      <c r="B55" t="s">
        <v>30</v>
      </c>
      <c r="C55" t="s">
        <v>33</v>
      </c>
      <c r="D55">
        <v>0.13400000000000001</v>
      </c>
      <c r="E55">
        <v>5.4999999999999997E-3</v>
      </c>
      <c r="F55">
        <v>0.93730000000000002</v>
      </c>
      <c r="G55">
        <v>2.4899999999999999E-2</v>
      </c>
    </row>
    <row r="56" spans="1:7" x14ac:dyDescent="0.35">
      <c r="A56">
        <v>30210</v>
      </c>
      <c r="B56" t="s">
        <v>30</v>
      </c>
      <c r="C56" t="s">
        <v>34</v>
      </c>
      <c r="D56">
        <v>0.15909999999999999</v>
      </c>
      <c r="E56">
        <v>7.9000000000000008E-3</v>
      </c>
      <c r="F56">
        <v>0.93730000000000002</v>
      </c>
      <c r="G56">
        <v>2.4899999999999999E-2</v>
      </c>
    </row>
    <row r="57" spans="1:7" x14ac:dyDescent="0.35">
      <c r="A57">
        <v>30210</v>
      </c>
      <c r="B57" t="s">
        <v>30</v>
      </c>
      <c r="C57" t="s">
        <v>35</v>
      </c>
      <c r="D57">
        <v>0.1222</v>
      </c>
      <c r="E57">
        <v>6.7999999999999996E-3</v>
      </c>
      <c r="F57">
        <v>0.93730000000000002</v>
      </c>
      <c r="G57">
        <v>2.4899999999999999E-2</v>
      </c>
    </row>
    <row r="58" spans="1:7" x14ac:dyDescent="0.35">
      <c r="A58">
        <v>30180</v>
      </c>
      <c r="B58" t="s">
        <v>7</v>
      </c>
      <c r="C58" t="s">
        <v>33</v>
      </c>
      <c r="D58">
        <v>8.5000000000000006E-2</v>
      </c>
      <c r="E58">
        <v>1.1299999999999999E-2</v>
      </c>
      <c r="F58">
        <v>1.12E-2</v>
      </c>
      <c r="G58">
        <v>2.2499999999999999E-2</v>
      </c>
    </row>
    <row r="59" spans="1:7" x14ac:dyDescent="0.35">
      <c r="A59">
        <v>30180</v>
      </c>
      <c r="B59" t="s">
        <v>7</v>
      </c>
      <c r="C59" t="s">
        <v>34</v>
      </c>
      <c r="D59">
        <v>0.06</v>
      </c>
      <c r="E59">
        <v>6.7999999999999996E-3</v>
      </c>
      <c r="F59">
        <v>1.12E-2</v>
      </c>
      <c r="G59">
        <v>2.2499999999999999E-2</v>
      </c>
    </row>
    <row r="60" spans="1:7" x14ac:dyDescent="0.35">
      <c r="A60">
        <v>30180</v>
      </c>
      <c r="B60" t="s">
        <v>7</v>
      </c>
      <c r="C60" t="s">
        <v>35</v>
      </c>
      <c r="D60">
        <v>0.1706</v>
      </c>
      <c r="E60">
        <v>2.1999999999999999E-2</v>
      </c>
      <c r="F60">
        <v>1.12E-2</v>
      </c>
      <c r="G60">
        <v>2.2499999999999999E-2</v>
      </c>
    </row>
    <row r="61" spans="1:7" x14ac:dyDescent="0.35">
      <c r="A61">
        <v>48</v>
      </c>
      <c r="B61" t="s">
        <v>14</v>
      </c>
      <c r="C61" t="s">
        <v>33</v>
      </c>
      <c r="D61">
        <v>0.12839999999999999</v>
      </c>
      <c r="E61">
        <v>8.2000000000000007E-3</v>
      </c>
      <c r="F61">
        <v>0.94979999999999998</v>
      </c>
      <c r="G61">
        <v>1.7000000000000001E-2</v>
      </c>
    </row>
    <row r="62" spans="1:7" x14ac:dyDescent="0.35">
      <c r="A62">
        <v>48</v>
      </c>
      <c r="B62" t="s">
        <v>14</v>
      </c>
      <c r="C62" t="s">
        <v>34</v>
      </c>
      <c r="D62">
        <v>0.1275</v>
      </c>
      <c r="E62">
        <v>8.5000000000000006E-3</v>
      </c>
      <c r="F62">
        <v>0.94979999999999998</v>
      </c>
      <c r="G62">
        <v>1.7000000000000001E-2</v>
      </c>
    </row>
    <row r="63" spans="1:7" x14ac:dyDescent="0.35">
      <c r="A63">
        <v>48</v>
      </c>
      <c r="B63" t="s">
        <v>14</v>
      </c>
      <c r="C63" t="s">
        <v>35</v>
      </c>
      <c r="D63">
        <v>0.13719999999999999</v>
      </c>
      <c r="E63">
        <v>1.11E-2</v>
      </c>
      <c r="F63">
        <v>0.94979999999999998</v>
      </c>
      <c r="G63">
        <v>1.7000000000000001E-2</v>
      </c>
    </row>
    <row r="64" spans="1:7" x14ac:dyDescent="0.35">
      <c r="A64">
        <v>49</v>
      </c>
      <c r="B64" t="s">
        <v>20</v>
      </c>
      <c r="C64" t="s">
        <v>33</v>
      </c>
      <c r="D64">
        <v>0.16800000000000001</v>
      </c>
      <c r="E64">
        <v>2.4899999999999999E-2</v>
      </c>
      <c r="F64">
        <v>0.87</v>
      </c>
      <c r="G64">
        <v>1.6400000000000001E-2</v>
      </c>
    </row>
    <row r="65" spans="1:7" x14ac:dyDescent="0.35">
      <c r="A65">
        <v>49</v>
      </c>
      <c r="B65" t="s">
        <v>20</v>
      </c>
      <c r="C65" t="s">
        <v>34</v>
      </c>
      <c r="D65">
        <v>0.22220000000000001</v>
      </c>
      <c r="E65">
        <v>4.4400000000000002E-2</v>
      </c>
      <c r="F65">
        <v>0.87</v>
      </c>
      <c r="G65">
        <v>1.6400000000000001E-2</v>
      </c>
    </row>
    <row r="66" spans="1:7" x14ac:dyDescent="0.35">
      <c r="A66">
        <v>49</v>
      </c>
      <c r="B66" t="s">
        <v>20</v>
      </c>
      <c r="C66" t="s">
        <v>35</v>
      </c>
      <c r="D66">
        <v>0.17169999999999999</v>
      </c>
      <c r="E66">
        <v>3.2599999999999997E-2</v>
      </c>
      <c r="F66">
        <v>0.87</v>
      </c>
      <c r="G66">
        <v>1.6400000000000001E-2</v>
      </c>
    </row>
    <row r="67" spans="1:7" x14ac:dyDescent="0.35">
      <c r="A67">
        <v>0</v>
      </c>
      <c r="B67" t="s">
        <v>15</v>
      </c>
      <c r="C67" t="s">
        <v>33</v>
      </c>
      <c r="D67">
        <v>9.1800000000000007E-2</v>
      </c>
      <c r="E67">
        <v>5.7999999999999996E-3</v>
      </c>
      <c r="F67">
        <v>0.91080000000000005</v>
      </c>
      <c r="G67">
        <v>2.52E-2</v>
      </c>
    </row>
    <row r="68" spans="1:7" x14ac:dyDescent="0.35">
      <c r="A68">
        <v>0</v>
      </c>
      <c r="B68" t="s">
        <v>15</v>
      </c>
      <c r="C68" t="s">
        <v>34</v>
      </c>
      <c r="D68">
        <v>0.10390000000000001</v>
      </c>
      <c r="E68">
        <v>6.7999999999999996E-3</v>
      </c>
      <c r="F68">
        <v>0.91080000000000005</v>
      </c>
      <c r="G68">
        <v>2.52E-2</v>
      </c>
    </row>
    <row r="69" spans="1:7" x14ac:dyDescent="0.35">
      <c r="A69">
        <v>0</v>
      </c>
      <c r="B69" t="s">
        <v>15</v>
      </c>
      <c r="C69" t="s">
        <v>35</v>
      </c>
      <c r="D69">
        <v>9.3299999999999994E-2</v>
      </c>
      <c r="E69">
        <v>8.0000000000000002E-3</v>
      </c>
      <c r="F69">
        <v>0.91080000000000005</v>
      </c>
      <c r="G69">
        <v>2.52E-2</v>
      </c>
    </row>
    <row r="70" spans="1:7" x14ac:dyDescent="0.35">
      <c r="A70">
        <v>0</v>
      </c>
      <c r="B70" t="s">
        <v>25</v>
      </c>
      <c r="C70" t="s">
        <v>33</v>
      </c>
      <c r="D70">
        <v>0.19689999999999999</v>
      </c>
      <c r="E70">
        <v>6.7000000000000002E-3</v>
      </c>
      <c r="F70">
        <v>0.89629999999999999</v>
      </c>
      <c r="G70">
        <v>2.69E-2</v>
      </c>
    </row>
    <row r="71" spans="1:7" x14ac:dyDescent="0.35">
      <c r="A71">
        <v>0</v>
      </c>
      <c r="B71" t="s">
        <v>25</v>
      </c>
      <c r="C71" t="s">
        <v>34</v>
      </c>
      <c r="D71">
        <v>0.2077</v>
      </c>
      <c r="E71">
        <v>7.7999999999999996E-3</v>
      </c>
      <c r="F71">
        <v>0.89629999999999999</v>
      </c>
      <c r="G71">
        <v>2.69E-2</v>
      </c>
    </row>
    <row r="72" spans="1:7" x14ac:dyDescent="0.35">
      <c r="A72">
        <v>0</v>
      </c>
      <c r="B72" t="s">
        <v>25</v>
      </c>
      <c r="C72" t="s">
        <v>35</v>
      </c>
      <c r="D72">
        <v>0.21870000000000001</v>
      </c>
      <c r="E72">
        <v>9.4999999999999998E-3</v>
      </c>
      <c r="F72">
        <v>0.89629999999999999</v>
      </c>
      <c r="G72">
        <v>2.69E-2</v>
      </c>
    </row>
    <row r="73" spans="1:7" x14ac:dyDescent="0.35">
      <c r="A73">
        <v>4079</v>
      </c>
      <c r="B73" t="s">
        <v>27</v>
      </c>
      <c r="C73" t="s">
        <v>33</v>
      </c>
      <c r="D73">
        <v>0.158</v>
      </c>
      <c r="E73">
        <v>5.3E-3</v>
      </c>
      <c r="F73">
        <v>0.75170000000000003</v>
      </c>
      <c r="G73">
        <v>2.7400000000000001E-2</v>
      </c>
    </row>
    <row r="74" spans="1:7" x14ac:dyDescent="0.35">
      <c r="A74">
        <v>4079</v>
      </c>
      <c r="B74" t="s">
        <v>27</v>
      </c>
      <c r="C74" t="s">
        <v>34</v>
      </c>
      <c r="D74">
        <v>0.18659999999999999</v>
      </c>
      <c r="E74">
        <v>9.1000000000000004E-3</v>
      </c>
      <c r="F74">
        <v>0.75170000000000003</v>
      </c>
      <c r="G74">
        <v>2.7400000000000001E-2</v>
      </c>
    </row>
    <row r="75" spans="1:7" x14ac:dyDescent="0.35">
      <c r="A75">
        <v>4079</v>
      </c>
      <c r="B75" t="s">
        <v>27</v>
      </c>
      <c r="C75" t="s">
        <v>35</v>
      </c>
      <c r="D75">
        <v>0.1757</v>
      </c>
      <c r="E75">
        <v>7.3000000000000001E-3</v>
      </c>
      <c r="F75">
        <v>0.75170000000000003</v>
      </c>
      <c r="G75">
        <v>2.7400000000000001E-2</v>
      </c>
    </row>
    <row r="76" spans="1:7" x14ac:dyDescent="0.35">
      <c r="A76">
        <v>4080</v>
      </c>
      <c r="B76" t="s">
        <v>28</v>
      </c>
      <c r="C76" t="s">
        <v>33</v>
      </c>
      <c r="D76">
        <v>0.12820000000000001</v>
      </c>
      <c r="E76">
        <v>7.1999999999999998E-3</v>
      </c>
      <c r="F76">
        <v>0.63219999999999998</v>
      </c>
      <c r="G76">
        <v>2.53E-2</v>
      </c>
    </row>
    <row r="77" spans="1:7" x14ac:dyDescent="0.35">
      <c r="A77">
        <v>4080</v>
      </c>
      <c r="B77" t="s">
        <v>28</v>
      </c>
      <c r="C77" t="s">
        <v>34</v>
      </c>
      <c r="D77">
        <v>0.18210000000000001</v>
      </c>
      <c r="E77">
        <v>1.3100000000000001E-2</v>
      </c>
      <c r="F77">
        <v>0.63219999999999998</v>
      </c>
      <c r="G77">
        <v>2.53E-2</v>
      </c>
    </row>
    <row r="78" spans="1:7" x14ac:dyDescent="0.35">
      <c r="A78">
        <v>4080</v>
      </c>
      <c r="B78" t="s">
        <v>28</v>
      </c>
      <c r="C78" t="s">
        <v>35</v>
      </c>
      <c r="D78">
        <v>0.1268</v>
      </c>
      <c r="E78">
        <v>7.4000000000000003E-3</v>
      </c>
      <c r="F78">
        <v>0.63219999999999998</v>
      </c>
      <c r="G78">
        <v>2.53E-2</v>
      </c>
    </row>
    <row r="79" spans="1:7" x14ac:dyDescent="0.35">
      <c r="A79">
        <v>23479</v>
      </c>
      <c r="B79" t="s">
        <v>12</v>
      </c>
      <c r="C79" t="s">
        <v>33</v>
      </c>
      <c r="D79">
        <v>0.2387</v>
      </c>
      <c r="E79">
        <v>8.6E-3</v>
      </c>
      <c r="F79">
        <v>0.9365</v>
      </c>
      <c r="G79">
        <v>3.1E-2</v>
      </c>
    </row>
    <row r="80" spans="1:7" x14ac:dyDescent="0.35">
      <c r="A80">
        <v>23479</v>
      </c>
      <c r="B80" t="s">
        <v>12</v>
      </c>
      <c r="C80" t="s">
        <v>34</v>
      </c>
      <c r="D80">
        <v>0.24660000000000001</v>
      </c>
      <c r="E80">
        <v>9.2999999999999992E-3</v>
      </c>
      <c r="F80">
        <v>0.9365</v>
      </c>
      <c r="G80">
        <v>3.1E-2</v>
      </c>
    </row>
    <row r="81" spans="1:7" x14ac:dyDescent="0.35">
      <c r="A81">
        <v>23479</v>
      </c>
      <c r="B81" t="s">
        <v>12</v>
      </c>
      <c r="C81" t="s">
        <v>35</v>
      </c>
      <c r="D81">
        <v>0.26400000000000001</v>
      </c>
      <c r="E81">
        <v>1.11E-2</v>
      </c>
      <c r="F81">
        <v>0.9365</v>
      </c>
      <c r="G81">
        <v>3.1E-2</v>
      </c>
    </row>
    <row r="82" spans="1:7" x14ac:dyDescent="0.35">
      <c r="A82">
        <v>102</v>
      </c>
      <c r="B82" t="s">
        <v>17</v>
      </c>
      <c r="C82" t="s">
        <v>33</v>
      </c>
      <c r="D82">
        <v>0.21829999999999999</v>
      </c>
      <c r="E82">
        <v>7.1999999999999998E-3</v>
      </c>
      <c r="F82">
        <v>0.91349999999999998</v>
      </c>
      <c r="G82">
        <v>2.5999999999999999E-2</v>
      </c>
    </row>
    <row r="83" spans="1:7" x14ac:dyDescent="0.35">
      <c r="A83">
        <v>102</v>
      </c>
      <c r="B83" t="s">
        <v>17</v>
      </c>
      <c r="C83" t="s">
        <v>34</v>
      </c>
      <c r="D83">
        <v>0.2354</v>
      </c>
      <c r="E83">
        <v>8.3999999999999995E-3</v>
      </c>
      <c r="F83">
        <v>0.91349999999999998</v>
      </c>
      <c r="G83">
        <v>2.5999999999999999E-2</v>
      </c>
    </row>
    <row r="84" spans="1:7" x14ac:dyDescent="0.35">
      <c r="A84">
        <v>102</v>
      </c>
      <c r="B84" t="s">
        <v>17</v>
      </c>
      <c r="C84" t="s">
        <v>35</v>
      </c>
      <c r="D84">
        <v>0.23769999999999999</v>
      </c>
      <c r="E84">
        <v>9.5999999999999992E-3</v>
      </c>
      <c r="F84">
        <v>0.91349999999999998</v>
      </c>
      <c r="G84">
        <v>2.5999999999999999E-2</v>
      </c>
    </row>
  </sheetData>
  <autoFilter ref="B3:F84" xr:uid="{0523F347-AC39-4ED0-9D70-1D8EC2DA6663}">
    <sortState xmlns:xlrd2="http://schemas.microsoft.com/office/spreadsheetml/2017/richdata2" ref="B4:F84">
      <sortCondition ref="B3:B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5A0-3093-4911-8030-45CDFCF6E2AF}">
  <dimension ref="A1:I28"/>
  <sheetViews>
    <sheetView workbookViewId="0">
      <selection activeCell="I1" sqref="I1"/>
    </sheetView>
  </sheetViews>
  <sheetFormatPr defaultRowHeight="14.5" x14ac:dyDescent="0.35"/>
  <cols>
    <col min="1" max="1" width="20.1796875" bestFit="1" customWidth="1"/>
    <col min="3" max="3" width="9.90625" bestFit="1" customWidth="1"/>
    <col min="4" max="4" width="9.36328125" bestFit="1" customWidth="1"/>
    <col min="5" max="5" width="11.7265625" bestFit="1" customWidth="1"/>
    <col min="9" max="9" width="11.81640625" bestFit="1" customWidth="1"/>
  </cols>
  <sheetData>
    <row r="1" spans="1:9" x14ac:dyDescent="0.35">
      <c r="A1" t="s">
        <v>57</v>
      </c>
      <c r="B1" t="s">
        <v>88</v>
      </c>
      <c r="C1" t="s">
        <v>90</v>
      </c>
      <c r="D1" t="s">
        <v>89</v>
      </c>
      <c r="E1" t="s">
        <v>91</v>
      </c>
      <c r="F1" t="s">
        <v>92</v>
      </c>
      <c r="G1" t="s">
        <v>93</v>
      </c>
      <c r="H1" t="s">
        <v>95</v>
      </c>
      <c r="I1" t="s">
        <v>94</v>
      </c>
    </row>
    <row r="2" spans="1:9" x14ac:dyDescent="0.35">
      <c r="A2" t="s">
        <v>76</v>
      </c>
      <c r="B2">
        <v>0.1706</v>
      </c>
      <c r="C2">
        <v>2.1999999999999999E-2</v>
      </c>
      <c r="D2">
        <v>0.06</v>
      </c>
      <c r="E2">
        <v>6.7999999999999996E-3</v>
      </c>
      <c r="F2">
        <f>ABS(B2-D2)</f>
        <v>0.1106</v>
      </c>
      <c r="G2">
        <f t="shared" ref="G2:G28" si="0">SQRT(C2^2+E2^2)</f>
        <v>2.3026940743398807E-2</v>
      </c>
      <c r="H2">
        <f t="shared" ref="H2:H28" si="1">F2/G2</f>
        <v>4.8030696405776787</v>
      </c>
      <c r="I2">
        <f>_xlfn.NORM.S.DIST(H2,FALSE)</f>
        <v>3.903341724332511E-6</v>
      </c>
    </row>
    <row r="3" spans="1:9" x14ac:dyDescent="0.35">
      <c r="A3" t="s">
        <v>74</v>
      </c>
      <c r="B3">
        <v>0.2361</v>
      </c>
      <c r="C3">
        <v>4.99E-2</v>
      </c>
      <c r="D3">
        <v>0.17080000000000001</v>
      </c>
      <c r="E3">
        <v>2.9000000000000001E-2</v>
      </c>
      <c r="F3">
        <f t="shared" ref="F3:F28" si="2">ABS(B3-D3)</f>
        <v>6.5299999999999997E-2</v>
      </c>
      <c r="G3">
        <f t="shared" si="0"/>
        <v>5.7714902754834478E-2</v>
      </c>
      <c r="H3">
        <f t="shared" si="1"/>
        <v>1.1314235471795915</v>
      </c>
      <c r="I3">
        <f t="shared" ref="I3:I28" si="3">_xlfn.NORM.S.DIST(H3,FALSE)</f>
        <v>0.21034670051463134</v>
      </c>
    </row>
    <row r="4" spans="1:9" x14ac:dyDescent="0.35">
      <c r="A4" t="s">
        <v>70</v>
      </c>
      <c r="B4">
        <v>0.24510000000000001</v>
      </c>
      <c r="C4">
        <v>1.7000000000000001E-2</v>
      </c>
      <c r="D4">
        <v>0.20610000000000001</v>
      </c>
      <c r="E4">
        <v>1.54E-2</v>
      </c>
      <c r="F4">
        <f t="shared" si="2"/>
        <v>3.9000000000000007E-2</v>
      </c>
      <c r="G4">
        <f t="shared" si="0"/>
        <v>2.2938177782901588E-2</v>
      </c>
      <c r="H4">
        <f t="shared" si="1"/>
        <v>1.7002222394958988</v>
      </c>
      <c r="I4">
        <f t="shared" si="3"/>
        <v>9.4013549353330172E-2</v>
      </c>
    </row>
    <row r="5" spans="1:9" x14ac:dyDescent="0.35">
      <c r="A5" t="s">
        <v>63</v>
      </c>
      <c r="B5">
        <v>0.27739999999999998</v>
      </c>
      <c r="C5">
        <v>1.2500000000000001E-2</v>
      </c>
      <c r="D5">
        <v>0.24329999999999999</v>
      </c>
      <c r="E5">
        <v>1.01E-2</v>
      </c>
      <c r="F5">
        <f t="shared" si="2"/>
        <v>3.4099999999999991E-2</v>
      </c>
      <c r="G5">
        <f t="shared" si="0"/>
        <v>1.6070469812671937E-2</v>
      </c>
      <c r="H5">
        <f t="shared" si="1"/>
        <v>2.121904362317482</v>
      </c>
      <c r="I5">
        <f t="shared" si="3"/>
        <v>4.1996138952974188E-2</v>
      </c>
    </row>
    <row r="6" spans="1:9" x14ac:dyDescent="0.35">
      <c r="A6" t="s">
        <v>68</v>
      </c>
      <c r="B6">
        <v>0.15010000000000001</v>
      </c>
      <c r="C6">
        <v>1.3100000000000001E-2</v>
      </c>
      <c r="D6">
        <v>0.1249</v>
      </c>
      <c r="E6">
        <v>1.26E-2</v>
      </c>
      <c r="F6">
        <f t="shared" si="2"/>
        <v>2.5200000000000014E-2</v>
      </c>
      <c r="G6">
        <f t="shared" si="0"/>
        <v>1.8176083186429357E-2</v>
      </c>
      <c r="H6">
        <f t="shared" si="1"/>
        <v>1.3864373166389807</v>
      </c>
      <c r="I6">
        <f t="shared" si="3"/>
        <v>0.15258358271671449</v>
      </c>
    </row>
    <row r="7" spans="1:9" x14ac:dyDescent="0.35">
      <c r="A7" t="s">
        <v>64</v>
      </c>
      <c r="B7">
        <v>0.27860000000000001</v>
      </c>
      <c r="C7">
        <v>1.24E-2</v>
      </c>
      <c r="D7">
        <v>0.255</v>
      </c>
      <c r="E7">
        <v>1.0999999999999999E-2</v>
      </c>
      <c r="F7">
        <f t="shared" si="2"/>
        <v>2.360000000000001E-2</v>
      </c>
      <c r="G7">
        <f t="shared" si="0"/>
        <v>1.6575886099994774E-2</v>
      </c>
      <c r="H7">
        <f t="shared" si="1"/>
        <v>1.4237549569073988</v>
      </c>
      <c r="I7">
        <f t="shared" si="3"/>
        <v>0.14478902126995594</v>
      </c>
    </row>
    <row r="8" spans="1:9" x14ac:dyDescent="0.35">
      <c r="A8" t="s">
        <v>81</v>
      </c>
      <c r="B8">
        <v>0.26400000000000001</v>
      </c>
      <c r="C8">
        <v>1.11E-2</v>
      </c>
      <c r="D8">
        <v>0.24660000000000001</v>
      </c>
      <c r="E8">
        <v>9.2999999999999992E-3</v>
      </c>
      <c r="F8">
        <f t="shared" si="2"/>
        <v>1.7399999999999999E-2</v>
      </c>
      <c r="G8">
        <f t="shared" si="0"/>
        <v>1.4481022063376604E-2</v>
      </c>
      <c r="H8">
        <f t="shared" si="1"/>
        <v>1.2015726461743104</v>
      </c>
      <c r="I8">
        <f t="shared" si="3"/>
        <v>0.19381969772900928</v>
      </c>
    </row>
    <row r="9" spans="1:9" x14ac:dyDescent="0.35">
      <c r="A9" t="s">
        <v>65</v>
      </c>
      <c r="B9">
        <v>0.1236</v>
      </c>
      <c r="C9">
        <v>1.5800000000000002E-2</v>
      </c>
      <c r="D9">
        <v>0.1082</v>
      </c>
      <c r="E9">
        <v>1.43E-2</v>
      </c>
      <c r="F9">
        <f t="shared" si="2"/>
        <v>1.5399999999999997E-2</v>
      </c>
      <c r="G9">
        <f t="shared" si="0"/>
        <v>2.1310326135467756E-2</v>
      </c>
      <c r="H9">
        <f t="shared" si="1"/>
        <v>0.72265435555062052</v>
      </c>
      <c r="I9">
        <f t="shared" si="3"/>
        <v>0.30726239426430074</v>
      </c>
    </row>
    <row r="10" spans="1:9" x14ac:dyDescent="0.35">
      <c r="A10" t="s">
        <v>53</v>
      </c>
      <c r="B10">
        <v>0.25829999999999997</v>
      </c>
      <c r="C10">
        <v>1.0500000000000001E-2</v>
      </c>
      <c r="D10">
        <v>0.24379999999999999</v>
      </c>
      <c r="E10">
        <v>8.8000000000000005E-3</v>
      </c>
      <c r="F10">
        <f t="shared" si="2"/>
        <v>1.4499999999999985E-2</v>
      </c>
      <c r="G10">
        <f t="shared" si="0"/>
        <v>1.37E-2</v>
      </c>
      <c r="H10">
        <f t="shared" si="1"/>
        <v>1.0583941605839404</v>
      </c>
      <c r="I10">
        <f t="shared" si="3"/>
        <v>0.22785686487951404</v>
      </c>
    </row>
    <row r="11" spans="1:9" x14ac:dyDescent="0.35">
      <c r="A11" t="s">
        <v>79</v>
      </c>
      <c r="B11">
        <v>0.21870000000000001</v>
      </c>
      <c r="C11">
        <v>9.4999999999999998E-3</v>
      </c>
      <c r="D11">
        <v>0.2077</v>
      </c>
      <c r="E11">
        <v>7.7999999999999996E-3</v>
      </c>
      <c r="F11">
        <f t="shared" si="2"/>
        <v>1.100000000000001E-2</v>
      </c>
      <c r="G11">
        <f t="shared" si="0"/>
        <v>1.229186723000212E-2</v>
      </c>
      <c r="H11">
        <f t="shared" si="1"/>
        <v>0.89490065212802605</v>
      </c>
      <c r="I11">
        <f t="shared" si="3"/>
        <v>0.26730575611167195</v>
      </c>
    </row>
    <row r="12" spans="1:9" x14ac:dyDescent="0.35">
      <c r="A12" t="s">
        <v>62</v>
      </c>
      <c r="B12">
        <v>0.12189999999999999</v>
      </c>
      <c r="C12">
        <v>9.5999999999999992E-3</v>
      </c>
      <c r="D12">
        <v>0.1118</v>
      </c>
      <c r="E12">
        <v>7.7999999999999996E-3</v>
      </c>
      <c r="F12">
        <f t="shared" si="2"/>
        <v>1.0099999999999998E-2</v>
      </c>
      <c r="G12">
        <f t="shared" si="0"/>
        <v>1.2369316876852981E-2</v>
      </c>
      <c r="H12">
        <f t="shared" si="1"/>
        <v>0.81653660428898756</v>
      </c>
      <c r="I12">
        <f t="shared" si="3"/>
        <v>0.28584529351723531</v>
      </c>
    </row>
    <row r="13" spans="1:9" x14ac:dyDescent="0.35">
      <c r="A13" t="s">
        <v>52</v>
      </c>
      <c r="B13">
        <v>0.13719999999999999</v>
      </c>
      <c r="C13">
        <v>1.11E-2</v>
      </c>
      <c r="D13">
        <v>0.1275</v>
      </c>
      <c r="E13">
        <v>8.5000000000000006E-3</v>
      </c>
      <c r="F13">
        <f t="shared" si="2"/>
        <v>9.6999999999999864E-3</v>
      </c>
      <c r="G13">
        <f t="shared" si="0"/>
        <v>1.3980700983856282E-2</v>
      </c>
      <c r="H13">
        <f t="shared" si="1"/>
        <v>0.69381356565745289</v>
      </c>
      <c r="I13">
        <f t="shared" si="3"/>
        <v>0.3136030812467967</v>
      </c>
    </row>
    <row r="14" spans="1:9" x14ac:dyDescent="0.35">
      <c r="A14" t="s">
        <v>75</v>
      </c>
      <c r="B14">
        <v>0.4395</v>
      </c>
      <c r="C14">
        <v>2.0500000000000001E-2</v>
      </c>
      <c r="D14">
        <v>0.43380000000000002</v>
      </c>
      <c r="E14">
        <v>1.9599999999999999E-2</v>
      </c>
      <c r="F14">
        <f t="shared" si="2"/>
        <v>5.6999999999999829E-3</v>
      </c>
      <c r="G14">
        <f t="shared" si="0"/>
        <v>2.8362122628604509E-2</v>
      </c>
      <c r="H14">
        <f t="shared" si="1"/>
        <v>0.20097226412282942</v>
      </c>
      <c r="I14">
        <f t="shared" si="3"/>
        <v>0.39096647722177597</v>
      </c>
    </row>
    <row r="15" spans="1:9" x14ac:dyDescent="0.35">
      <c r="A15" t="s">
        <v>83</v>
      </c>
      <c r="B15">
        <v>0.23769999999999999</v>
      </c>
      <c r="C15">
        <v>9.5999999999999992E-3</v>
      </c>
      <c r="D15">
        <v>0.2354</v>
      </c>
      <c r="E15">
        <v>8.3999999999999995E-3</v>
      </c>
      <c r="F15">
        <f t="shared" si="2"/>
        <v>2.2999999999999965E-3</v>
      </c>
      <c r="G15">
        <f t="shared" si="0"/>
        <v>1.2756174975281578E-2</v>
      </c>
      <c r="H15">
        <f t="shared" si="1"/>
        <v>0.18030483310685588</v>
      </c>
      <c r="I15">
        <f t="shared" si="3"/>
        <v>0.39250992728819672</v>
      </c>
    </row>
    <row r="16" spans="1:9" x14ac:dyDescent="0.35">
      <c r="A16" t="s">
        <v>51</v>
      </c>
      <c r="B16">
        <v>0.21590000000000001</v>
      </c>
      <c r="C16">
        <v>1.0200000000000001E-2</v>
      </c>
      <c r="D16">
        <v>0.2157</v>
      </c>
      <c r="E16">
        <v>8.3999999999999995E-3</v>
      </c>
      <c r="F16">
        <f t="shared" si="2"/>
        <v>2.0000000000000573E-4</v>
      </c>
      <c r="G16">
        <f t="shared" si="0"/>
        <v>1.3213629327327146E-2</v>
      </c>
      <c r="H16">
        <f t="shared" si="1"/>
        <v>1.5135886972883759E-2</v>
      </c>
      <c r="I16">
        <f t="shared" si="3"/>
        <v>0.3988965851629051</v>
      </c>
    </row>
    <row r="17" spans="1:9" x14ac:dyDescent="0.35">
      <c r="A17" t="s">
        <v>69</v>
      </c>
      <c r="B17">
        <v>0.21199999999999999</v>
      </c>
      <c r="C17">
        <v>1.1299999999999999E-2</v>
      </c>
      <c r="D17">
        <v>0.21260000000000001</v>
      </c>
      <c r="E17">
        <v>9.4999999999999998E-3</v>
      </c>
      <c r="F17">
        <f t="shared" si="2"/>
        <v>6.0000000000001719E-4</v>
      </c>
      <c r="G17">
        <f t="shared" si="0"/>
        <v>1.476279106402309E-2</v>
      </c>
      <c r="H17">
        <f t="shared" si="1"/>
        <v>4.0642721108626725E-2</v>
      </c>
      <c r="I17">
        <f t="shared" si="3"/>
        <v>0.39861292386154396</v>
      </c>
    </row>
    <row r="18" spans="1:9" x14ac:dyDescent="0.35">
      <c r="A18" t="s">
        <v>19</v>
      </c>
      <c r="B18">
        <v>0.111</v>
      </c>
      <c r="C18">
        <v>8.8000000000000005E-3</v>
      </c>
      <c r="D18">
        <v>0.1148</v>
      </c>
      <c r="E18">
        <v>8.8000000000000005E-3</v>
      </c>
      <c r="F18">
        <f t="shared" si="2"/>
        <v>3.7999999999999978E-3</v>
      </c>
      <c r="G18">
        <f t="shared" si="0"/>
        <v>1.2445079348883236E-2</v>
      </c>
      <c r="H18">
        <f t="shared" si="1"/>
        <v>0.30534156460328171</v>
      </c>
      <c r="I18">
        <f t="shared" si="3"/>
        <v>0.38077171039949087</v>
      </c>
    </row>
    <row r="19" spans="1:9" x14ac:dyDescent="0.35">
      <c r="A19" t="s">
        <v>72</v>
      </c>
      <c r="B19">
        <v>0.1409</v>
      </c>
      <c r="C19">
        <v>9.1999999999999998E-3</v>
      </c>
      <c r="D19">
        <v>0.15129999999999999</v>
      </c>
      <c r="E19">
        <v>9.7999999999999997E-3</v>
      </c>
      <c r="F19">
        <f t="shared" si="2"/>
        <v>1.0399999999999993E-2</v>
      </c>
      <c r="G19">
        <f t="shared" si="0"/>
        <v>1.3441726079637244E-2</v>
      </c>
      <c r="H19">
        <f t="shared" si="1"/>
        <v>0.77371015734019932</v>
      </c>
      <c r="I19">
        <f t="shared" si="3"/>
        <v>0.2957466104680882</v>
      </c>
    </row>
    <row r="20" spans="1:9" x14ac:dyDescent="0.35">
      <c r="A20" t="s">
        <v>78</v>
      </c>
      <c r="B20">
        <v>9.3299999999999994E-2</v>
      </c>
      <c r="C20">
        <v>8.0000000000000002E-3</v>
      </c>
      <c r="D20">
        <v>0.10390000000000001</v>
      </c>
      <c r="E20">
        <v>6.7999999999999996E-3</v>
      </c>
      <c r="F20">
        <f t="shared" si="2"/>
        <v>1.0600000000000012E-2</v>
      </c>
      <c r="G20">
        <f t="shared" si="0"/>
        <v>1.049952379872535E-2</v>
      </c>
      <c r="H20">
        <f t="shared" si="1"/>
        <v>1.0095695960312847</v>
      </c>
      <c r="I20">
        <f t="shared" si="3"/>
        <v>0.23965523294823243</v>
      </c>
    </row>
    <row r="21" spans="1:9" x14ac:dyDescent="0.35">
      <c r="A21" t="s">
        <v>82</v>
      </c>
      <c r="B21">
        <v>0.1757</v>
      </c>
      <c r="C21">
        <v>7.3000000000000001E-3</v>
      </c>
      <c r="D21">
        <v>0.18659999999999999</v>
      </c>
      <c r="E21">
        <v>9.1000000000000004E-3</v>
      </c>
      <c r="F21">
        <f t="shared" si="2"/>
        <v>1.0899999999999993E-2</v>
      </c>
      <c r="G21">
        <f t="shared" si="0"/>
        <v>1.1666190466471906E-2</v>
      </c>
      <c r="H21">
        <f t="shared" si="1"/>
        <v>0.93432385073140123</v>
      </c>
      <c r="I21">
        <f t="shared" si="3"/>
        <v>0.25783922113035312</v>
      </c>
    </row>
    <row r="22" spans="1:9" x14ac:dyDescent="0.35">
      <c r="A22" t="s">
        <v>73</v>
      </c>
      <c r="B22">
        <v>0.1862</v>
      </c>
      <c r="C22">
        <v>1.5800000000000002E-2</v>
      </c>
      <c r="D22">
        <v>0.20280000000000001</v>
      </c>
      <c r="E22">
        <v>1.5900000000000001E-2</v>
      </c>
      <c r="F22">
        <f t="shared" si="2"/>
        <v>1.6600000000000004E-2</v>
      </c>
      <c r="G22">
        <f t="shared" si="0"/>
        <v>2.2415396494374129E-2</v>
      </c>
      <c r="H22">
        <f t="shared" si="1"/>
        <v>0.7405624078149281</v>
      </c>
      <c r="I22">
        <f t="shared" si="3"/>
        <v>0.30326299697276682</v>
      </c>
    </row>
    <row r="23" spans="1:9" x14ac:dyDescent="0.35">
      <c r="A23" t="s">
        <v>71</v>
      </c>
      <c r="B23">
        <v>0.13059999999999999</v>
      </c>
      <c r="C23">
        <v>0.01</v>
      </c>
      <c r="D23">
        <v>0.14879999999999999</v>
      </c>
      <c r="E23">
        <v>1.11E-2</v>
      </c>
      <c r="F23">
        <f t="shared" si="2"/>
        <v>1.8199999999999994E-2</v>
      </c>
      <c r="G23">
        <f t="shared" si="0"/>
        <v>1.4940214188558343E-2</v>
      </c>
      <c r="H23">
        <f t="shared" si="1"/>
        <v>1.2181886933012038</v>
      </c>
      <c r="I23">
        <f t="shared" si="3"/>
        <v>0.18996216096934554</v>
      </c>
    </row>
    <row r="24" spans="1:9" x14ac:dyDescent="0.35">
      <c r="A24" t="s">
        <v>16</v>
      </c>
      <c r="B24">
        <v>0.1222</v>
      </c>
      <c r="C24">
        <v>6.7999999999999996E-3</v>
      </c>
      <c r="D24">
        <v>0.15909999999999999</v>
      </c>
      <c r="E24">
        <v>7.9000000000000008E-3</v>
      </c>
      <c r="F24">
        <f t="shared" si="2"/>
        <v>3.6899999999999988E-2</v>
      </c>
      <c r="G24">
        <f t="shared" si="0"/>
        <v>1.0423531071570709E-2</v>
      </c>
      <c r="H24">
        <f t="shared" si="1"/>
        <v>3.5400671563825035</v>
      </c>
      <c r="I24">
        <f t="shared" si="3"/>
        <v>7.5788699310196778E-4</v>
      </c>
    </row>
    <row r="25" spans="1:9" x14ac:dyDescent="0.35">
      <c r="A25" t="s">
        <v>66</v>
      </c>
      <c r="B25">
        <v>9.3299999999999994E-2</v>
      </c>
      <c r="C25">
        <v>7.1999999999999998E-3</v>
      </c>
      <c r="D25">
        <v>0.1321</v>
      </c>
      <c r="E25">
        <v>8.0000000000000002E-3</v>
      </c>
      <c r="F25">
        <f t="shared" si="2"/>
        <v>3.8800000000000001E-2</v>
      </c>
      <c r="G25">
        <f t="shared" si="0"/>
        <v>1.0762899237658968E-2</v>
      </c>
      <c r="H25">
        <f t="shared" si="1"/>
        <v>3.6049766092987565</v>
      </c>
      <c r="I25">
        <f t="shared" si="3"/>
        <v>6.0102939768968229E-4</v>
      </c>
    </row>
    <row r="26" spans="1:9" x14ac:dyDescent="0.35">
      <c r="A26" t="s">
        <v>77</v>
      </c>
      <c r="B26">
        <v>0.17169999999999999</v>
      </c>
      <c r="C26">
        <v>3.2599999999999997E-2</v>
      </c>
      <c r="D26">
        <v>0.22220000000000001</v>
      </c>
      <c r="E26">
        <v>4.4400000000000002E-2</v>
      </c>
      <c r="F26">
        <f t="shared" si="2"/>
        <v>5.0500000000000017E-2</v>
      </c>
      <c r="G26">
        <f t="shared" si="0"/>
        <v>5.5082846694774229E-2</v>
      </c>
      <c r="H26">
        <f t="shared" si="1"/>
        <v>0.9168008378330782</v>
      </c>
      <c r="I26">
        <f t="shared" si="3"/>
        <v>0.26205511851634439</v>
      </c>
    </row>
    <row r="27" spans="1:9" x14ac:dyDescent="0.35">
      <c r="A27" t="s">
        <v>67</v>
      </c>
      <c r="B27">
        <v>0.10920000000000001</v>
      </c>
      <c r="C27">
        <v>6.8999999999999999E-3</v>
      </c>
      <c r="D27">
        <v>0.16089999999999999</v>
      </c>
      <c r="E27">
        <v>8.0999999999999996E-3</v>
      </c>
      <c r="F27">
        <f t="shared" si="2"/>
        <v>5.1699999999999982E-2</v>
      </c>
      <c r="G27">
        <f t="shared" si="0"/>
        <v>1.0640488710580919E-2</v>
      </c>
      <c r="H27">
        <f t="shared" si="1"/>
        <v>4.8587993847114763</v>
      </c>
      <c r="I27">
        <f t="shared" si="3"/>
        <v>2.9820360167560843E-6</v>
      </c>
    </row>
    <row r="28" spans="1:9" x14ac:dyDescent="0.35">
      <c r="A28" t="s">
        <v>80</v>
      </c>
      <c r="B28">
        <v>0.1268</v>
      </c>
      <c r="C28">
        <v>7.4000000000000003E-3</v>
      </c>
      <c r="D28">
        <v>0.18210000000000001</v>
      </c>
      <c r="E28">
        <v>1.3100000000000001E-2</v>
      </c>
      <c r="F28">
        <f t="shared" si="2"/>
        <v>5.5300000000000016E-2</v>
      </c>
      <c r="G28">
        <f t="shared" si="0"/>
        <v>1.5045597362683877E-2</v>
      </c>
      <c r="H28">
        <f t="shared" si="1"/>
        <v>3.6754938117083471</v>
      </c>
      <c r="I28">
        <f t="shared" si="3"/>
        <v>4.6495686823736534E-4</v>
      </c>
    </row>
  </sheetData>
  <autoFilter ref="A1:I1" xr:uid="{21C7F5A0-3093-4911-8030-45CDFCF6E2AF}">
    <sortState xmlns:xlrd2="http://schemas.microsoft.com/office/spreadsheetml/2017/richdata2" ref="A2:I28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592-C215-4DDF-8CBD-E98A4E95D57E}">
  <dimension ref="A1:D28"/>
  <sheetViews>
    <sheetView workbookViewId="0">
      <selection sqref="A1:A28"/>
    </sheetView>
  </sheetViews>
  <sheetFormatPr defaultRowHeight="14.5" x14ac:dyDescent="0.35"/>
  <cols>
    <col min="1" max="1" width="20.1796875" bestFit="1" customWidth="1"/>
    <col min="2" max="2" width="9.81640625" bestFit="1" customWidth="1"/>
    <col min="3" max="3" width="11.54296875" bestFit="1" customWidth="1"/>
  </cols>
  <sheetData>
    <row r="1" spans="1:4" x14ac:dyDescent="0.35">
      <c r="A1" t="s">
        <v>57</v>
      </c>
      <c r="B1" t="s">
        <v>96</v>
      </c>
      <c r="C1" t="s">
        <v>97</v>
      </c>
      <c r="D1" t="s">
        <v>98</v>
      </c>
    </row>
    <row r="2" spans="1:4" x14ac:dyDescent="0.35">
      <c r="A2" t="s">
        <v>62</v>
      </c>
      <c r="B2">
        <v>2457</v>
      </c>
      <c r="C2">
        <v>2026</v>
      </c>
      <c r="D2">
        <v>854</v>
      </c>
    </row>
    <row r="3" spans="1:4" x14ac:dyDescent="0.35">
      <c r="A3" t="s">
        <v>63</v>
      </c>
      <c r="B3">
        <v>2351</v>
      </c>
      <c r="C3">
        <v>1933</v>
      </c>
      <c r="D3">
        <v>817</v>
      </c>
    </row>
    <row r="4" spans="1:4" x14ac:dyDescent="0.35">
      <c r="A4" t="s">
        <v>64</v>
      </c>
      <c r="B4">
        <v>2346</v>
      </c>
      <c r="C4">
        <v>1923</v>
      </c>
      <c r="D4">
        <v>809</v>
      </c>
    </row>
    <row r="5" spans="1:4" x14ac:dyDescent="0.35">
      <c r="A5" t="s">
        <v>53</v>
      </c>
      <c r="B5">
        <v>2339</v>
      </c>
      <c r="C5">
        <v>1927</v>
      </c>
      <c r="D5">
        <v>733</v>
      </c>
    </row>
    <row r="6" spans="1:4" x14ac:dyDescent="0.35">
      <c r="A6" t="s">
        <v>65</v>
      </c>
      <c r="B6">
        <v>2459</v>
      </c>
      <c r="C6">
        <v>2028</v>
      </c>
      <c r="D6">
        <v>831</v>
      </c>
    </row>
    <row r="7" spans="1:4" x14ac:dyDescent="0.35">
      <c r="A7" t="s">
        <v>66</v>
      </c>
      <c r="B7">
        <v>2458</v>
      </c>
      <c r="C7">
        <v>2031</v>
      </c>
      <c r="D7">
        <v>795</v>
      </c>
    </row>
    <row r="8" spans="1:4" x14ac:dyDescent="0.35">
      <c r="A8" t="s">
        <v>67</v>
      </c>
      <c r="B8">
        <v>2341</v>
      </c>
      <c r="C8">
        <v>1932</v>
      </c>
      <c r="D8">
        <v>735</v>
      </c>
    </row>
    <row r="9" spans="1:4" x14ac:dyDescent="0.35">
      <c r="A9" t="s">
        <v>68</v>
      </c>
      <c r="B9">
        <v>2360</v>
      </c>
      <c r="C9">
        <v>1945</v>
      </c>
      <c r="D9">
        <v>734</v>
      </c>
    </row>
    <row r="10" spans="1:4" x14ac:dyDescent="0.35">
      <c r="A10" t="s">
        <v>69</v>
      </c>
      <c r="B10">
        <v>2350</v>
      </c>
      <c r="C10">
        <v>1948</v>
      </c>
      <c r="D10">
        <v>627</v>
      </c>
    </row>
    <row r="11" spans="1:4" x14ac:dyDescent="0.35">
      <c r="A11" t="s">
        <v>19</v>
      </c>
      <c r="B11">
        <v>2345</v>
      </c>
      <c r="C11">
        <v>1930</v>
      </c>
      <c r="D11">
        <v>729</v>
      </c>
    </row>
    <row r="12" spans="1:4" x14ac:dyDescent="0.35">
      <c r="A12" t="s">
        <v>51</v>
      </c>
      <c r="B12">
        <v>2343</v>
      </c>
      <c r="C12">
        <v>1937</v>
      </c>
      <c r="D12">
        <v>795</v>
      </c>
    </row>
    <row r="13" spans="1:4" x14ac:dyDescent="0.35">
      <c r="A13" t="s">
        <v>70</v>
      </c>
      <c r="B13">
        <v>2342</v>
      </c>
      <c r="C13">
        <v>1941</v>
      </c>
      <c r="D13">
        <v>738</v>
      </c>
    </row>
    <row r="14" spans="1:4" x14ac:dyDescent="0.35">
      <c r="A14" t="s">
        <v>71</v>
      </c>
      <c r="B14">
        <v>2455</v>
      </c>
      <c r="C14">
        <v>2033</v>
      </c>
      <c r="D14">
        <v>844</v>
      </c>
    </row>
    <row r="15" spans="1:4" x14ac:dyDescent="0.35">
      <c r="A15" t="s">
        <v>72</v>
      </c>
      <c r="B15">
        <v>2360</v>
      </c>
      <c r="C15">
        <v>1945</v>
      </c>
      <c r="D15">
        <v>734</v>
      </c>
    </row>
    <row r="16" spans="1:4" x14ac:dyDescent="0.35">
      <c r="A16" t="s">
        <v>73</v>
      </c>
      <c r="B16">
        <v>2456</v>
      </c>
      <c r="C16">
        <v>2044</v>
      </c>
      <c r="D16">
        <v>744</v>
      </c>
    </row>
    <row r="17" spans="1:4" x14ac:dyDescent="0.35">
      <c r="A17" t="s">
        <v>74</v>
      </c>
      <c r="B17">
        <v>2341</v>
      </c>
      <c r="C17">
        <v>1932</v>
      </c>
      <c r="D17">
        <v>735</v>
      </c>
    </row>
    <row r="18" spans="1:4" x14ac:dyDescent="0.35">
      <c r="A18" t="s">
        <v>75</v>
      </c>
      <c r="B18">
        <v>2358</v>
      </c>
      <c r="C18">
        <v>1937</v>
      </c>
      <c r="D18">
        <v>738</v>
      </c>
    </row>
    <row r="19" spans="1:4" x14ac:dyDescent="0.35">
      <c r="A19" t="s">
        <v>16</v>
      </c>
      <c r="B19">
        <v>2467</v>
      </c>
      <c r="C19">
        <v>2057</v>
      </c>
      <c r="D19">
        <v>754</v>
      </c>
    </row>
    <row r="20" spans="1:4" x14ac:dyDescent="0.35">
      <c r="A20" t="s">
        <v>76</v>
      </c>
      <c r="B20">
        <v>2346</v>
      </c>
      <c r="C20">
        <v>1923</v>
      </c>
      <c r="D20">
        <v>806</v>
      </c>
    </row>
    <row r="21" spans="1:4" x14ac:dyDescent="0.35">
      <c r="A21" t="s">
        <v>52</v>
      </c>
      <c r="B21">
        <v>2480</v>
      </c>
      <c r="C21">
        <v>2431</v>
      </c>
      <c r="D21">
        <v>892</v>
      </c>
    </row>
    <row r="22" spans="1:4" x14ac:dyDescent="0.35">
      <c r="A22" t="s">
        <v>77</v>
      </c>
      <c r="B22">
        <v>2456</v>
      </c>
      <c r="C22">
        <v>2040</v>
      </c>
      <c r="D22">
        <v>714</v>
      </c>
    </row>
    <row r="23" spans="1:4" x14ac:dyDescent="0.35">
      <c r="A23" t="s">
        <v>78</v>
      </c>
      <c r="B23">
        <v>2455</v>
      </c>
      <c r="C23">
        <v>2020</v>
      </c>
      <c r="D23">
        <v>865</v>
      </c>
    </row>
    <row r="24" spans="1:4" x14ac:dyDescent="0.35">
      <c r="A24" t="s">
        <v>79</v>
      </c>
      <c r="B24">
        <v>2343</v>
      </c>
      <c r="C24">
        <v>1934</v>
      </c>
      <c r="D24">
        <v>834</v>
      </c>
    </row>
    <row r="25" spans="1:4" x14ac:dyDescent="0.35">
      <c r="A25" t="s">
        <v>82</v>
      </c>
      <c r="B25">
        <v>2349</v>
      </c>
      <c r="C25">
        <v>1926</v>
      </c>
      <c r="D25">
        <v>784</v>
      </c>
    </row>
    <row r="26" spans="1:4" x14ac:dyDescent="0.35">
      <c r="A26" t="s">
        <v>80</v>
      </c>
      <c r="B26">
        <v>2344</v>
      </c>
      <c r="C26">
        <v>1937</v>
      </c>
      <c r="D26">
        <v>745</v>
      </c>
    </row>
    <row r="27" spans="1:4" x14ac:dyDescent="0.35">
      <c r="A27" t="s">
        <v>81</v>
      </c>
      <c r="B27">
        <v>2343</v>
      </c>
      <c r="C27">
        <v>1936</v>
      </c>
      <c r="D27">
        <v>751</v>
      </c>
    </row>
    <row r="28" spans="1:4" x14ac:dyDescent="0.35">
      <c r="A28" t="s">
        <v>83</v>
      </c>
      <c r="B28">
        <v>2340</v>
      </c>
      <c r="C28">
        <v>1929</v>
      </c>
      <c r="D28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E1F-BB1C-4E0A-91DD-0002890B132F}">
  <dimension ref="A1:I28"/>
  <sheetViews>
    <sheetView workbookViewId="0">
      <selection activeCell="D13" sqref="D13"/>
    </sheetView>
  </sheetViews>
  <sheetFormatPr defaultRowHeight="14.5" x14ac:dyDescent="0.35"/>
  <cols>
    <col min="1" max="1" width="20.1796875" bestFit="1" customWidth="1"/>
    <col min="2" max="2" width="22.36328125" bestFit="1" customWidth="1"/>
    <col min="4" max="4" width="18.90625" bestFit="1" customWidth="1"/>
    <col min="5" max="5" width="11.7265625" bestFit="1" customWidth="1"/>
    <col min="7" max="7" width="16" bestFit="1" customWidth="1"/>
    <col min="8" max="8" width="15.453125" bestFit="1" customWidth="1"/>
    <col min="9" max="9" width="15.54296875" bestFit="1" customWidth="1"/>
  </cols>
  <sheetData>
    <row r="1" spans="1:9" x14ac:dyDescent="0.35">
      <c r="A1" t="s">
        <v>57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130</v>
      </c>
    </row>
    <row r="2" spans="1:9" x14ac:dyDescent="0.35">
      <c r="A2" t="s">
        <v>62</v>
      </c>
      <c r="B2">
        <v>2.7820000000000001E-2</v>
      </c>
      <c r="C2">
        <v>8.4999999999999995E-4</v>
      </c>
      <c r="D2">
        <v>0.11565</v>
      </c>
      <c r="E2">
        <v>1.3599999999999999E-2</v>
      </c>
      <c r="F2">
        <v>1.1579999999999999</v>
      </c>
      <c r="G2" s="34">
        <v>6.7810974428574999</v>
      </c>
      <c r="H2" s="34">
        <v>6.8732706896667697</v>
      </c>
      <c r="I2" t="str">
        <f>IF(H2&gt;G2,"m","f")</f>
        <v>m</v>
      </c>
    </row>
    <row r="3" spans="1:9" x14ac:dyDescent="0.35">
      <c r="A3" t="s">
        <v>63</v>
      </c>
      <c r="B3">
        <v>2.945E-2</v>
      </c>
      <c r="C3">
        <v>3.1099999999999999E-3</v>
      </c>
      <c r="D3">
        <v>0.18013000000000001</v>
      </c>
      <c r="E3">
        <v>5.7599999999999998E-2</v>
      </c>
      <c r="F3">
        <v>0.625</v>
      </c>
      <c r="G3" s="34">
        <v>0.12750184261695599</v>
      </c>
      <c r="H3" s="34">
        <v>0.35862030356797397</v>
      </c>
      <c r="I3" t="str">
        <f t="shared" ref="I3:I28" si="0">IF(H3&gt;G3,"m","f")</f>
        <v>m</v>
      </c>
    </row>
    <row r="4" spans="1:9" x14ac:dyDescent="0.35">
      <c r="A4" t="s">
        <v>64</v>
      </c>
      <c r="B4">
        <v>2.537E-2</v>
      </c>
      <c r="C4">
        <v>2.7399999999999998E-3</v>
      </c>
      <c r="D4">
        <v>0.19824</v>
      </c>
      <c r="E4">
        <v>6.4799999999999996E-2</v>
      </c>
      <c r="F4">
        <v>0.58099999999999996</v>
      </c>
      <c r="G4" s="34">
        <v>9.8691536652983095E-2</v>
      </c>
      <c r="H4" s="34">
        <v>0.33117491137906102</v>
      </c>
      <c r="I4" t="str">
        <f t="shared" si="0"/>
        <v>m</v>
      </c>
    </row>
    <row r="5" spans="1:9" x14ac:dyDescent="0.35">
      <c r="A5" t="s">
        <v>53</v>
      </c>
      <c r="B5">
        <v>4.299E-2</v>
      </c>
      <c r="C5">
        <v>1.6199999999999999E-3</v>
      </c>
      <c r="D5">
        <v>0.24055000000000001</v>
      </c>
      <c r="E5">
        <v>4.9000000000000002E-2</v>
      </c>
      <c r="F5">
        <v>1.2769999999999999</v>
      </c>
      <c r="G5" s="34">
        <v>26.843190824909701</v>
      </c>
      <c r="H5" s="34">
        <v>17.9484858893981</v>
      </c>
      <c r="I5" t="str">
        <f t="shared" si="0"/>
        <v>f</v>
      </c>
    </row>
    <row r="6" spans="1:9" x14ac:dyDescent="0.35">
      <c r="A6" t="s">
        <v>65</v>
      </c>
      <c r="B6" s="26">
        <v>4.3529999999999999E-2</v>
      </c>
      <c r="C6">
        <v>1.8400000000000001E-3</v>
      </c>
      <c r="D6">
        <v>0.10591</v>
      </c>
      <c r="E6">
        <v>1.0999999999999999E-2</v>
      </c>
      <c r="F6">
        <v>1.1020000000000001</v>
      </c>
      <c r="G6" s="34">
        <v>9.4969284623883793E-3</v>
      </c>
      <c r="H6" s="34">
        <v>8.0181621164536598E-3</v>
      </c>
      <c r="I6" t="str">
        <f t="shared" si="0"/>
        <v>f</v>
      </c>
    </row>
    <row r="7" spans="1:9" x14ac:dyDescent="0.35">
      <c r="A7" t="s">
        <v>66</v>
      </c>
      <c r="B7">
        <v>2.281E-2</v>
      </c>
      <c r="C7">
        <v>1.1199999999999999E-3</v>
      </c>
      <c r="D7">
        <v>4.6719999999999998E-2</v>
      </c>
      <c r="E7">
        <v>3.31E-3</v>
      </c>
      <c r="F7">
        <v>1.083</v>
      </c>
      <c r="G7" s="34">
        <v>189.010159716549</v>
      </c>
      <c r="H7" s="34">
        <v>366.61020504239701</v>
      </c>
      <c r="I7" t="str">
        <f t="shared" si="0"/>
        <v>m</v>
      </c>
    </row>
    <row r="8" spans="1:9" x14ac:dyDescent="0.35">
      <c r="A8" t="s">
        <v>67</v>
      </c>
      <c r="B8" s="26">
        <v>2.6280000000000001E-2</v>
      </c>
      <c r="C8">
        <v>8.4000000000000003E-4</v>
      </c>
      <c r="D8">
        <v>9.8140000000000005E-2</v>
      </c>
      <c r="E8">
        <v>9.8899999999999995E-3</v>
      </c>
      <c r="F8">
        <v>1.387</v>
      </c>
      <c r="G8" s="34">
        <v>111.59870059103299</v>
      </c>
      <c r="H8" s="34">
        <v>111.714199865122</v>
      </c>
      <c r="I8" t="str">
        <f t="shared" si="0"/>
        <v>m</v>
      </c>
    </row>
    <row r="9" spans="1:9" x14ac:dyDescent="0.35">
      <c r="A9" t="s">
        <v>68</v>
      </c>
      <c r="B9">
        <v>1.6959999999999999E-2</v>
      </c>
      <c r="C9">
        <v>3.8999999999999999E-4</v>
      </c>
      <c r="D9">
        <v>0.10667</v>
      </c>
      <c r="E9">
        <v>1.21E-2</v>
      </c>
      <c r="F9">
        <v>0.93400000000000005</v>
      </c>
      <c r="G9" s="34">
        <v>3.2282606278264301</v>
      </c>
      <c r="H9" s="34">
        <v>3.79281684352835</v>
      </c>
      <c r="I9" t="str">
        <f t="shared" si="0"/>
        <v>m</v>
      </c>
    </row>
    <row r="10" spans="1:9" x14ac:dyDescent="0.35">
      <c r="A10" t="s">
        <v>69</v>
      </c>
      <c r="B10">
        <v>1.916E-2</v>
      </c>
      <c r="C10">
        <v>1.2600000000000001E-3</v>
      </c>
      <c r="D10">
        <v>0.10406</v>
      </c>
      <c r="E10">
        <v>1.6799999999999999E-2</v>
      </c>
      <c r="F10">
        <v>0.78300000000000003</v>
      </c>
      <c r="G10" s="34">
        <v>0.27568998097798803</v>
      </c>
      <c r="H10" s="34">
        <v>0.54462590609896899</v>
      </c>
      <c r="I10" t="str">
        <f t="shared" si="0"/>
        <v>m</v>
      </c>
    </row>
    <row r="11" spans="1:9" x14ac:dyDescent="0.35">
      <c r="A11" t="s">
        <v>19</v>
      </c>
      <c r="B11">
        <v>1.477E-2</v>
      </c>
      <c r="C11">
        <v>5.2999999999999998E-4</v>
      </c>
      <c r="D11">
        <v>7.2989999999999999E-2</v>
      </c>
      <c r="E11">
        <v>9.1199999999999996E-3</v>
      </c>
      <c r="F11">
        <v>0.81399999999999995</v>
      </c>
      <c r="G11" s="34">
        <v>35.797026782471598</v>
      </c>
      <c r="H11" s="34">
        <v>57.557716066284897</v>
      </c>
      <c r="I11" t="str">
        <f t="shared" si="0"/>
        <v>m</v>
      </c>
    </row>
    <row r="12" spans="1:9" x14ac:dyDescent="0.35">
      <c r="A12" t="s">
        <v>51</v>
      </c>
      <c r="B12">
        <v>8.0449999999999994E-2</v>
      </c>
      <c r="C12">
        <v>8.8400000000000006E-3</v>
      </c>
      <c r="D12">
        <v>0.43347000000000002</v>
      </c>
      <c r="E12">
        <v>0.223</v>
      </c>
      <c r="F12">
        <v>0.98099999999999998</v>
      </c>
      <c r="G12" s="34">
        <v>39.989247108443003</v>
      </c>
      <c r="H12" s="34">
        <v>46.882111223888003</v>
      </c>
      <c r="I12" t="str">
        <f t="shared" si="0"/>
        <v>m</v>
      </c>
    </row>
    <row r="13" spans="1:9" x14ac:dyDescent="0.35">
      <c r="A13" t="s">
        <v>70</v>
      </c>
      <c r="B13">
        <v>5.2850000000000001E-2</v>
      </c>
      <c r="C13">
        <v>1.8799999999999999E-3</v>
      </c>
      <c r="D13">
        <v>0.20161999999999999</v>
      </c>
      <c r="E13">
        <v>3.2199999999999999E-2</v>
      </c>
      <c r="F13">
        <v>1.47</v>
      </c>
      <c r="G13" s="34">
        <v>107.575796014812</v>
      </c>
      <c r="H13" s="34">
        <v>58.0598437177024</v>
      </c>
      <c r="I13" t="str">
        <f t="shared" si="0"/>
        <v>f</v>
      </c>
    </row>
    <row r="14" spans="1:9" x14ac:dyDescent="0.35">
      <c r="A14" t="s">
        <v>71</v>
      </c>
      <c r="B14">
        <v>5.6270000000000001E-2</v>
      </c>
      <c r="C14">
        <v>4.0000000000000001E-3</v>
      </c>
      <c r="D14">
        <v>0.17102000000000001</v>
      </c>
      <c r="E14">
        <v>3.1800000000000002E-2</v>
      </c>
      <c r="F14">
        <v>1.0760000000000001</v>
      </c>
      <c r="G14" s="34">
        <v>33.502705964156597</v>
      </c>
      <c r="H14" s="34">
        <v>30.800910800094599</v>
      </c>
      <c r="I14" t="str">
        <f t="shared" si="0"/>
        <v>f</v>
      </c>
    </row>
    <row r="15" spans="1:9" x14ac:dyDescent="0.35">
      <c r="A15" t="s">
        <v>72</v>
      </c>
      <c r="B15">
        <v>1.787E-2</v>
      </c>
      <c r="C15">
        <v>3.8999999999999999E-4</v>
      </c>
      <c r="D15">
        <v>0.14674999999999999</v>
      </c>
      <c r="E15">
        <v>2.2100000000000002E-2</v>
      </c>
      <c r="F15">
        <v>1.143</v>
      </c>
      <c r="G15" s="34">
        <v>54.292075376097401</v>
      </c>
      <c r="H15" s="34">
        <v>56.383443062948302</v>
      </c>
      <c r="I15" t="str">
        <f t="shared" si="0"/>
        <v>m</v>
      </c>
    </row>
    <row r="16" spans="1:9" x14ac:dyDescent="0.35">
      <c r="A16" t="s">
        <v>73</v>
      </c>
      <c r="B16">
        <v>3.2680000000000001E-2</v>
      </c>
      <c r="C16">
        <v>1.2700000000000001E-3</v>
      </c>
      <c r="D16">
        <v>0.12299</v>
      </c>
      <c r="E16">
        <v>1.5800000000000002E-2</v>
      </c>
      <c r="F16">
        <v>1.1539999999999999</v>
      </c>
      <c r="G16" s="34">
        <v>17.002634163220598</v>
      </c>
      <c r="H16" s="34">
        <v>16.797001747943</v>
      </c>
      <c r="I16" t="str">
        <f t="shared" si="0"/>
        <v>f</v>
      </c>
    </row>
    <row r="17" spans="1:9" x14ac:dyDescent="0.35">
      <c r="A17" t="s">
        <v>74</v>
      </c>
      <c r="B17">
        <v>6.5599999999999999E-3</v>
      </c>
      <c r="C17">
        <v>6.0000000000000002E-5</v>
      </c>
      <c r="D17">
        <v>0.10734</v>
      </c>
      <c r="E17">
        <v>1.2999999999999999E-2</v>
      </c>
      <c r="F17">
        <v>1.044</v>
      </c>
      <c r="G17" s="34">
        <v>121.45773504816</v>
      </c>
      <c r="H17" s="34">
        <v>150.80864790923201</v>
      </c>
      <c r="I17" t="str">
        <f t="shared" si="0"/>
        <v>m</v>
      </c>
    </row>
    <row r="18" spans="1:9" x14ac:dyDescent="0.35">
      <c r="A18" t="s">
        <v>75</v>
      </c>
      <c r="B18">
        <v>4.2220000000000001E-2</v>
      </c>
      <c r="C18">
        <v>2.63E-3</v>
      </c>
      <c r="D18">
        <v>0.21317</v>
      </c>
      <c r="E18">
        <v>4.9299999999999997E-2</v>
      </c>
      <c r="F18">
        <v>1.117</v>
      </c>
      <c r="G18" s="34">
        <v>0.115136699963165</v>
      </c>
      <c r="H18" s="34">
        <v>0.14613975650966701</v>
      </c>
      <c r="I18" t="str">
        <f t="shared" si="0"/>
        <v>m</v>
      </c>
    </row>
    <row r="19" spans="1:9" x14ac:dyDescent="0.35">
      <c r="A19" t="s">
        <v>16</v>
      </c>
      <c r="B19">
        <v>3.585E-2</v>
      </c>
      <c r="C19">
        <v>3.5000000000000001E-3</v>
      </c>
      <c r="D19" s="33">
        <v>0.23780000000000001</v>
      </c>
      <c r="E19">
        <v>3.5499999999999997E-2</v>
      </c>
      <c r="F19">
        <v>1.825</v>
      </c>
      <c r="G19" s="34">
        <v>961.18161797502898</v>
      </c>
      <c r="H19" s="34">
        <v>283.780475659709</v>
      </c>
      <c r="I19" t="str">
        <f t="shared" si="0"/>
        <v>f</v>
      </c>
    </row>
    <row r="20" spans="1:9" x14ac:dyDescent="0.35">
      <c r="A20" t="s">
        <v>76</v>
      </c>
      <c r="B20">
        <v>3.2480000000000002E-2</v>
      </c>
      <c r="C20">
        <v>1.1999999999999999E-3</v>
      </c>
      <c r="D20">
        <v>0.10392</v>
      </c>
      <c r="E20">
        <v>1.06E-2</v>
      </c>
      <c r="F20">
        <v>1.357</v>
      </c>
      <c r="G20" s="34">
        <v>410.63338748341903</v>
      </c>
      <c r="H20" s="34">
        <v>342.84346492025099</v>
      </c>
      <c r="I20" t="str">
        <f t="shared" si="0"/>
        <v>f</v>
      </c>
    </row>
    <row r="21" spans="1:9" x14ac:dyDescent="0.35">
      <c r="A21" t="s">
        <v>52</v>
      </c>
      <c r="B21">
        <v>-1.9000000000000001E-4</v>
      </c>
      <c r="C21" s="32">
        <v>1.3599999999999999E-6</v>
      </c>
      <c r="D21">
        <v>2.0600000000000002E-3</v>
      </c>
      <c r="E21" s="32">
        <v>2.2799999999999999E-5</v>
      </c>
      <c r="F21">
        <v>0.41199999999999998</v>
      </c>
      <c r="G21" s="34">
        <v>0.50776019569808395</v>
      </c>
      <c r="H21" s="34">
        <v>13.8783016551504</v>
      </c>
      <c r="I21" t="str">
        <f t="shared" si="0"/>
        <v>m</v>
      </c>
    </row>
    <row r="22" spans="1:9" x14ac:dyDescent="0.35">
      <c r="A22" t="s">
        <v>77</v>
      </c>
      <c r="B22">
        <v>3.8879999999999998E-2</v>
      </c>
      <c r="C22">
        <v>2.2599999999999999E-3</v>
      </c>
      <c r="D22">
        <v>0.28054000000000001</v>
      </c>
      <c r="E22">
        <v>7.4499999999999997E-2</v>
      </c>
      <c r="F22">
        <v>1.2310000000000001</v>
      </c>
      <c r="G22" s="34">
        <v>4392.3798933539301</v>
      </c>
      <c r="H22" s="34">
        <v>5158.9506311365903</v>
      </c>
      <c r="I22" t="str">
        <f t="shared" si="0"/>
        <v>m</v>
      </c>
    </row>
    <row r="23" spans="1:9" x14ac:dyDescent="0.35">
      <c r="A23" t="s">
        <v>78</v>
      </c>
      <c r="B23">
        <v>1.9890000000000001E-2</v>
      </c>
      <c r="C23">
        <v>5.9000000000000003E-4</v>
      </c>
      <c r="D23">
        <v>7.843E-2</v>
      </c>
      <c r="E23">
        <v>7.11E-3</v>
      </c>
      <c r="F23">
        <v>1.0029999999999999</v>
      </c>
      <c r="G23" s="34">
        <v>1.77336259364217</v>
      </c>
      <c r="H23" s="34">
        <v>2.1101771224232801</v>
      </c>
      <c r="I23" t="str">
        <f t="shared" si="0"/>
        <v>m</v>
      </c>
    </row>
    <row r="24" spans="1:9" x14ac:dyDescent="0.35">
      <c r="A24" t="s">
        <v>79</v>
      </c>
      <c r="B24" s="33">
        <v>4.6300000000000001E-2</v>
      </c>
      <c r="C24">
        <v>2.1800000000000001E-3</v>
      </c>
      <c r="D24">
        <v>0.19203000000000001</v>
      </c>
      <c r="E24">
        <v>3.4599999999999999E-2</v>
      </c>
      <c r="F24">
        <v>1.1830000000000001</v>
      </c>
      <c r="G24" s="34">
        <v>157.474984435571</v>
      </c>
      <c r="H24" s="34">
        <v>128.57735321132</v>
      </c>
      <c r="I24" t="str">
        <f t="shared" si="0"/>
        <v>f</v>
      </c>
    </row>
    <row r="25" spans="1:9" x14ac:dyDescent="0.35">
      <c r="A25" t="s">
        <v>82</v>
      </c>
      <c r="B25">
        <v>3.7069999999999999E-2</v>
      </c>
      <c r="C25">
        <v>1.42E-3</v>
      </c>
      <c r="D25">
        <v>0.13258</v>
      </c>
      <c r="E25">
        <v>1.6400000000000001E-2</v>
      </c>
      <c r="F25">
        <v>1.196</v>
      </c>
      <c r="G25" s="34">
        <v>4.9531546096435904E-3</v>
      </c>
      <c r="H25" s="34">
        <v>4.2633073991456003E-3</v>
      </c>
      <c r="I25" t="str">
        <f t="shared" si="0"/>
        <v>f</v>
      </c>
    </row>
    <row r="26" spans="1:9" x14ac:dyDescent="0.35">
      <c r="A26" t="s">
        <v>80</v>
      </c>
      <c r="B26">
        <v>4.1579999999999999E-2</v>
      </c>
      <c r="C26">
        <v>2.3800000000000002E-3</v>
      </c>
      <c r="D26">
        <v>0.19442000000000001</v>
      </c>
      <c r="E26">
        <v>4.1700000000000001E-2</v>
      </c>
      <c r="F26">
        <v>1.0229999999999999</v>
      </c>
      <c r="G26" s="34">
        <v>198.18341265452301</v>
      </c>
      <c r="H26" s="34">
        <v>205.69183918448999</v>
      </c>
      <c r="I26" t="str">
        <f t="shared" si="0"/>
        <v>m</v>
      </c>
    </row>
    <row r="27" spans="1:9" x14ac:dyDescent="0.35">
      <c r="A27" t="s">
        <v>81</v>
      </c>
      <c r="B27">
        <v>4.614E-2</v>
      </c>
      <c r="C27">
        <v>1.97E-3</v>
      </c>
      <c r="D27">
        <v>0.20701</v>
      </c>
      <c r="E27">
        <v>3.6999999999999998E-2</v>
      </c>
      <c r="F27">
        <v>1.292</v>
      </c>
      <c r="G27" s="34">
        <v>100.864133581781</v>
      </c>
      <c r="H27" s="34">
        <v>67.682601827721697</v>
      </c>
      <c r="I27" t="str">
        <f t="shared" si="0"/>
        <v>f</v>
      </c>
    </row>
    <row r="28" spans="1:9" x14ac:dyDescent="0.35">
      <c r="A28" t="s">
        <v>83</v>
      </c>
      <c r="B28" s="33">
        <v>3.2399999999999998E-2</v>
      </c>
      <c r="C28">
        <v>8.4999999999999995E-4</v>
      </c>
      <c r="D28">
        <v>8.702E-2</v>
      </c>
      <c r="E28">
        <v>6.4099999999999999E-3</v>
      </c>
      <c r="F28">
        <v>1.5549999999999999</v>
      </c>
      <c r="G28" s="34">
        <v>4.0003916123037397E-3</v>
      </c>
      <c r="H28" s="34">
        <v>2.7744439613210901E-3</v>
      </c>
      <c r="I28" t="str">
        <f t="shared" si="0"/>
        <v>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973-CCA0-474C-B0DE-20B3B996B0BA}">
  <dimension ref="A1:J28"/>
  <sheetViews>
    <sheetView workbookViewId="0">
      <selection activeCell="AC12" sqref="AC12"/>
    </sheetView>
  </sheetViews>
  <sheetFormatPr defaultRowHeight="14.5" x14ac:dyDescent="0.35"/>
  <cols>
    <col min="1" max="1" width="19.81640625" bestFit="1" customWidth="1"/>
    <col min="2" max="2" width="21.54296875" bestFit="1" customWidth="1"/>
    <col min="3" max="3" width="13.54296875" bestFit="1" customWidth="1"/>
    <col min="4" max="4" width="12.36328125" bestFit="1" customWidth="1"/>
    <col min="5" max="5" width="16.36328125" bestFit="1" customWidth="1"/>
    <col min="6" max="6" width="15.26953125" bestFit="1" customWidth="1"/>
    <col min="7" max="7" width="11.81640625" bestFit="1" customWidth="1"/>
    <col min="10" max="11" width="11.81640625" bestFit="1" customWidth="1"/>
  </cols>
  <sheetData>
    <row r="1" spans="1:10" x14ac:dyDescent="0.3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113</v>
      </c>
      <c r="J1" t="s">
        <v>112</v>
      </c>
    </row>
    <row r="2" spans="1:10" x14ac:dyDescent="0.35">
      <c r="A2" t="s">
        <v>62</v>
      </c>
      <c r="B2" t="s">
        <v>31</v>
      </c>
      <c r="C2">
        <v>1.1051605273606</v>
      </c>
      <c r="D2">
        <v>1.00206679467154</v>
      </c>
      <c r="E2">
        <v>0.116393716187605</v>
      </c>
      <c r="F2">
        <v>1.4827114478253601E-2</v>
      </c>
      <c r="G2">
        <v>0.117294391546134</v>
      </c>
      <c r="H2">
        <v>0.87711865185165705</v>
      </c>
      <c r="I2">
        <v>0.80978890261133896</v>
      </c>
      <c r="J2">
        <f t="shared" ref="J2:J28" si="0">_xlfn.NORM.S.DIST(H2,FALSE)</f>
        <v>0.2715505150177584</v>
      </c>
    </row>
    <row r="3" spans="1:10" x14ac:dyDescent="0.35">
      <c r="A3" t="s">
        <v>63</v>
      </c>
      <c r="B3" t="s">
        <v>21</v>
      </c>
      <c r="C3">
        <v>3.20688037966086</v>
      </c>
      <c r="D3">
        <v>2.6859172968443499</v>
      </c>
      <c r="E3">
        <v>0.23502672351214299</v>
      </c>
      <c r="F3">
        <v>0.122857186453235</v>
      </c>
      <c r="G3">
        <v>0.103147667516773</v>
      </c>
      <c r="H3">
        <v>1.88042017089317</v>
      </c>
      <c r="I3">
        <v>0.96997458167547701</v>
      </c>
      <c r="J3">
        <f t="shared" si="0"/>
        <v>6.8089753292104302E-2</v>
      </c>
    </row>
    <row r="4" spans="1:10" x14ac:dyDescent="0.35">
      <c r="A4" t="s">
        <v>64</v>
      </c>
      <c r="B4" t="s">
        <v>22</v>
      </c>
      <c r="C4">
        <v>3.6662193843241901</v>
      </c>
      <c r="D4">
        <v>3.2493566551941102</v>
      </c>
      <c r="E4">
        <v>0.23928498310029001</v>
      </c>
      <c r="F4">
        <v>9.9135542474297303E-2</v>
      </c>
      <c r="G4">
        <v>8.1289133429396407E-2</v>
      </c>
      <c r="H4">
        <v>1.5782041850727599</v>
      </c>
      <c r="I4">
        <v>0.94274064544215597</v>
      </c>
      <c r="J4">
        <f t="shared" si="0"/>
        <v>0.11482997095935649</v>
      </c>
    </row>
    <row r="5" spans="1:10" x14ac:dyDescent="0.35">
      <c r="A5" t="s">
        <v>53</v>
      </c>
      <c r="B5" t="s">
        <v>8</v>
      </c>
      <c r="C5">
        <v>0.70840951225236704</v>
      </c>
      <c r="D5">
        <v>0.65582094884083897</v>
      </c>
      <c r="E5">
        <v>3.87413861463166E-2</v>
      </c>
      <c r="F5">
        <v>1.2635950956945001E-2</v>
      </c>
      <c r="G5">
        <v>6.26321645884345E-2</v>
      </c>
      <c r="H5">
        <v>1.28029072895117</v>
      </c>
      <c r="I5">
        <v>0.89977854647253996</v>
      </c>
      <c r="J5">
        <f t="shared" si="0"/>
        <v>0.17578199640136394</v>
      </c>
    </row>
    <row r="6" spans="1:10" x14ac:dyDescent="0.35">
      <c r="A6" t="s">
        <v>65</v>
      </c>
      <c r="B6" t="s">
        <v>13</v>
      </c>
      <c r="C6">
        <v>0.96445701487930602</v>
      </c>
      <c r="D6">
        <v>0.82971046369540402</v>
      </c>
      <c r="E6">
        <v>0.17743276629204699</v>
      </c>
      <c r="F6">
        <v>2.0646011778603399E-2</v>
      </c>
      <c r="G6">
        <v>0.21579626637278099</v>
      </c>
      <c r="H6">
        <v>0.75257045555818003</v>
      </c>
      <c r="I6">
        <v>0.77414596150453296</v>
      </c>
      <c r="J6">
        <f t="shared" si="0"/>
        <v>0.30055645317916035</v>
      </c>
    </row>
    <row r="7" spans="1:10" x14ac:dyDescent="0.35">
      <c r="A7" t="s">
        <v>66</v>
      </c>
      <c r="B7" t="s">
        <v>11</v>
      </c>
      <c r="C7">
        <v>1.3699295286965201</v>
      </c>
      <c r="D7">
        <v>2.0263447156599299</v>
      </c>
      <c r="E7">
        <v>0.17680319101481401</v>
      </c>
      <c r="F7">
        <v>0.171316660420538</v>
      </c>
      <c r="G7">
        <v>0.104306801251694</v>
      </c>
      <c r="H7">
        <v>-3.1056511078839</v>
      </c>
      <c r="I7">
        <v>9.4930292831481799E-4</v>
      </c>
      <c r="J7">
        <f t="shared" si="0"/>
        <v>3.2100366156686201E-3</v>
      </c>
    </row>
    <row r="8" spans="1:10" x14ac:dyDescent="0.35">
      <c r="A8" t="s">
        <v>67</v>
      </c>
      <c r="B8" t="s">
        <v>107</v>
      </c>
      <c r="C8">
        <v>0.67938481500706605</v>
      </c>
      <c r="D8">
        <v>1.06271235257747</v>
      </c>
      <c r="E8">
        <v>5.4995394283456803E-2</v>
      </c>
      <c r="F8">
        <v>1.4215487384677501E-2</v>
      </c>
      <c r="G8">
        <v>5.2451833794066698E-2</v>
      </c>
      <c r="H8">
        <v>-6.8769143325044704</v>
      </c>
      <c r="I8" s="32">
        <v>3.0581432514639299E-12</v>
      </c>
      <c r="J8">
        <f t="shared" si="0"/>
        <v>2.1458207675962557E-11</v>
      </c>
    </row>
    <row r="9" spans="1:10" x14ac:dyDescent="0.35">
      <c r="A9" t="s">
        <v>68</v>
      </c>
      <c r="B9" t="s">
        <v>23</v>
      </c>
      <c r="C9">
        <v>1.41192469875312</v>
      </c>
      <c r="D9">
        <v>1.1410467200332699</v>
      </c>
      <c r="E9">
        <v>0.19316409661908801</v>
      </c>
      <c r="F9">
        <v>4.2071728469378698E-2</v>
      </c>
      <c r="G9">
        <v>0.175327039849273</v>
      </c>
      <c r="H9">
        <v>1.3540084440115401</v>
      </c>
      <c r="I9">
        <v>0.91213315810863604</v>
      </c>
      <c r="J9">
        <f t="shared" si="0"/>
        <v>0.15951649160940537</v>
      </c>
    </row>
    <row r="10" spans="1:10" x14ac:dyDescent="0.35">
      <c r="A10" t="s">
        <v>69</v>
      </c>
      <c r="B10" t="s">
        <v>108</v>
      </c>
      <c r="C10">
        <v>1.96992600247178</v>
      </c>
      <c r="D10">
        <v>1.9770065997173301</v>
      </c>
      <c r="E10">
        <v>0.137511809493603</v>
      </c>
      <c r="F10">
        <v>3.8847757561501599E-2</v>
      </c>
      <c r="G10">
        <v>7.2258770119914106E-2</v>
      </c>
      <c r="H10">
        <v>-4.95645545395983E-2</v>
      </c>
      <c r="I10">
        <v>0.48023469663852703</v>
      </c>
      <c r="J10">
        <f t="shared" si="0"/>
        <v>0.39845255144303954</v>
      </c>
    </row>
    <row r="11" spans="1:10" x14ac:dyDescent="0.35">
      <c r="A11" t="s">
        <v>19</v>
      </c>
      <c r="B11" t="s">
        <v>19</v>
      </c>
      <c r="C11">
        <v>1.5546680968175199</v>
      </c>
      <c r="D11">
        <v>1.61479334736309</v>
      </c>
      <c r="E11">
        <v>0.17652156324680601</v>
      </c>
      <c r="F11">
        <v>4.9064515632114003E-2</v>
      </c>
      <c r="G11">
        <v>0.11316169293001301</v>
      </c>
      <c r="H11">
        <v>-0.32903379881832601</v>
      </c>
      <c r="I11">
        <v>0.37106507066330602</v>
      </c>
      <c r="J11">
        <f t="shared" si="0"/>
        <v>0.37792097971580879</v>
      </c>
    </row>
    <row r="12" spans="1:10" x14ac:dyDescent="0.35">
      <c r="A12" t="s">
        <v>51</v>
      </c>
      <c r="B12" t="s">
        <v>109</v>
      </c>
      <c r="C12">
        <v>1.1877724972144399</v>
      </c>
      <c r="D12">
        <v>1.1605655774257599</v>
      </c>
      <c r="E12">
        <v>7.7314810571681894E-2</v>
      </c>
      <c r="F12">
        <v>5.86736931856639E-2</v>
      </c>
      <c r="G12">
        <v>8.4351341958738293E-2</v>
      </c>
      <c r="H12">
        <v>0.27791865212285399</v>
      </c>
      <c r="I12">
        <v>0.60946259729544705</v>
      </c>
      <c r="J12">
        <f t="shared" si="0"/>
        <v>0.38382908301143698</v>
      </c>
    </row>
    <row r="13" spans="1:10" x14ac:dyDescent="0.35">
      <c r="A13" t="s">
        <v>70</v>
      </c>
      <c r="B13" t="s">
        <v>26</v>
      </c>
      <c r="C13">
        <v>0.54021145791509895</v>
      </c>
      <c r="D13">
        <v>0.53957340172008295</v>
      </c>
      <c r="E13">
        <v>3.3252807219150103E-2</v>
      </c>
      <c r="F13">
        <v>9.7173466786302492E-3</v>
      </c>
      <c r="G13">
        <v>6.4211433344865204E-2</v>
      </c>
      <c r="H13">
        <v>1.8416030783786501E-2</v>
      </c>
      <c r="I13">
        <v>0.50734651805231401</v>
      </c>
      <c r="J13">
        <f t="shared" si="0"/>
        <v>0.39887463546197877</v>
      </c>
    </row>
    <row r="14" spans="1:10" x14ac:dyDescent="0.35">
      <c r="A14" t="s">
        <v>71</v>
      </c>
      <c r="B14" t="s">
        <v>10</v>
      </c>
      <c r="C14">
        <v>1.09332427976756</v>
      </c>
      <c r="D14">
        <v>0.874192943768477</v>
      </c>
      <c r="E14">
        <v>0.111819742024304</v>
      </c>
      <c r="F14">
        <v>2.6934759002261999E-2</v>
      </c>
      <c r="G14">
        <v>0.133590286332989</v>
      </c>
      <c r="H14">
        <v>1.87638654102308</v>
      </c>
      <c r="I14">
        <v>0.96969888932860604</v>
      </c>
      <c r="J14">
        <f t="shared" si="0"/>
        <v>6.8607614019537702E-2</v>
      </c>
    </row>
    <row r="15" spans="1:10" x14ac:dyDescent="0.35">
      <c r="A15" t="s">
        <v>72</v>
      </c>
      <c r="B15" t="s">
        <v>24</v>
      </c>
      <c r="C15">
        <v>0.91149731765821296</v>
      </c>
      <c r="D15">
        <v>1.0607258923735501</v>
      </c>
      <c r="E15">
        <v>9.7587847033395902E-2</v>
      </c>
      <c r="F15">
        <v>1.94752083675125E-2</v>
      </c>
      <c r="G15">
        <v>9.3344020636939806E-2</v>
      </c>
      <c r="H15">
        <v>-1.50717026547292</v>
      </c>
      <c r="I15">
        <v>6.5883509899199999E-2</v>
      </c>
      <c r="J15">
        <f t="shared" si="0"/>
        <v>0.12812875300558799</v>
      </c>
    </row>
    <row r="16" spans="1:10" x14ac:dyDescent="0.35">
      <c r="A16" t="s">
        <v>73</v>
      </c>
      <c r="B16" t="s">
        <v>14</v>
      </c>
      <c r="C16">
        <v>1.0630641769489699</v>
      </c>
      <c r="D16">
        <v>0.97692282751739501</v>
      </c>
      <c r="E16">
        <v>0.11157786155350601</v>
      </c>
      <c r="F16">
        <v>1.65427134084641E-2</v>
      </c>
      <c r="G16">
        <v>0.11569046682521</v>
      </c>
      <c r="H16">
        <v>0.76217349093998599</v>
      </c>
      <c r="I16">
        <v>0.77702176729406602</v>
      </c>
      <c r="J16">
        <f t="shared" si="0"/>
        <v>0.29837841521163394</v>
      </c>
    </row>
    <row r="17" spans="1:10" x14ac:dyDescent="0.35">
      <c r="A17" t="s">
        <v>74</v>
      </c>
      <c r="B17" t="s">
        <v>32</v>
      </c>
      <c r="C17">
        <v>1.1563069426632699</v>
      </c>
      <c r="D17">
        <v>1.2568706504079901</v>
      </c>
      <c r="E17">
        <v>0.106531229629745</v>
      </c>
      <c r="F17">
        <v>2.0924311314626E-2</v>
      </c>
      <c r="G17">
        <v>8.6131777491188499E-2</v>
      </c>
      <c r="H17">
        <v>-0.92893918402763997</v>
      </c>
      <c r="I17">
        <v>0.17646030232385301</v>
      </c>
      <c r="J17">
        <f t="shared" si="0"/>
        <v>0.25913592784535289</v>
      </c>
    </row>
    <row r="18" spans="1:10" x14ac:dyDescent="0.35">
      <c r="A18" t="s">
        <v>75</v>
      </c>
      <c r="B18" t="s">
        <v>9</v>
      </c>
      <c r="C18">
        <v>1.16537669207022</v>
      </c>
      <c r="D18">
        <v>1.29570160671755</v>
      </c>
      <c r="E18">
        <v>0.134806579247915</v>
      </c>
      <c r="F18">
        <v>3.6836606343213403E-2</v>
      </c>
      <c r="G18">
        <v>0.107137522486487</v>
      </c>
      <c r="H18">
        <v>-0.93881679991817901</v>
      </c>
      <c r="I18">
        <v>0.173912405940474</v>
      </c>
      <c r="J18">
        <f t="shared" si="0"/>
        <v>0.25675652283316441</v>
      </c>
    </row>
    <row r="19" spans="1:10" x14ac:dyDescent="0.35">
      <c r="A19" t="s">
        <v>16</v>
      </c>
      <c r="B19" t="s">
        <v>16</v>
      </c>
      <c r="C19">
        <v>0.408117461299288</v>
      </c>
      <c r="D19">
        <v>0.27199083627426701</v>
      </c>
      <c r="E19">
        <v>0.110691294628428</v>
      </c>
      <c r="F19">
        <v>2.0268107100554E-2</v>
      </c>
      <c r="G19">
        <v>0.42204756046661501</v>
      </c>
      <c r="H19">
        <v>1.18584359062024</v>
      </c>
      <c r="I19">
        <v>0.882157963311195</v>
      </c>
      <c r="J19">
        <f t="shared" si="0"/>
        <v>0.19749321613543644</v>
      </c>
    </row>
    <row r="20" spans="1:10" x14ac:dyDescent="0.35">
      <c r="A20" t="s">
        <v>76</v>
      </c>
      <c r="B20" t="s">
        <v>110</v>
      </c>
      <c r="C20">
        <v>0.64127254111840704</v>
      </c>
      <c r="D20">
        <v>0.87155107293918899</v>
      </c>
      <c r="E20">
        <v>4.7930236089655097E-2</v>
      </c>
      <c r="F20">
        <v>1.14483738910485E-2</v>
      </c>
      <c r="G20">
        <v>5.5837008570089601E-2</v>
      </c>
      <c r="H20">
        <v>-4.7319316927962003</v>
      </c>
      <c r="I20" s="32">
        <v>1.1119662835616001E-6</v>
      </c>
      <c r="J20">
        <f t="shared" si="0"/>
        <v>5.4793323090095727E-6</v>
      </c>
    </row>
    <row r="21" spans="1:10" x14ac:dyDescent="0.35">
      <c r="A21" t="s">
        <v>52</v>
      </c>
      <c r="B21" t="s">
        <v>7</v>
      </c>
      <c r="C21">
        <v>77.715106541371597</v>
      </c>
      <c r="D21">
        <v>24.116476029064</v>
      </c>
      <c r="E21">
        <v>13.7220837195275</v>
      </c>
      <c r="F21">
        <v>1.19047014345254</v>
      </c>
      <c r="G21">
        <v>0.59080976223036197</v>
      </c>
      <c r="H21">
        <v>3.76176951635756</v>
      </c>
      <c r="I21">
        <v>0.99991564225640905</v>
      </c>
      <c r="J21">
        <f t="shared" si="0"/>
        <v>3.3734868790930266E-4</v>
      </c>
    </row>
    <row r="22" spans="1:10" x14ac:dyDescent="0.35">
      <c r="A22" t="s">
        <v>77</v>
      </c>
      <c r="B22" t="s">
        <v>20</v>
      </c>
      <c r="C22">
        <v>0.90758585280036896</v>
      </c>
      <c r="D22">
        <v>1.2507807814832199</v>
      </c>
      <c r="E22">
        <v>0.25020169446606</v>
      </c>
      <c r="F22">
        <v>8.6911313324851594E-2</v>
      </c>
      <c r="G22">
        <v>0.20629281779609701</v>
      </c>
      <c r="H22">
        <v>-1.3300732346065001</v>
      </c>
      <c r="I22">
        <v>9.1747071589603296E-2</v>
      </c>
      <c r="J22">
        <f t="shared" si="0"/>
        <v>0.16472366973062894</v>
      </c>
    </row>
    <row r="23" spans="1:10" x14ac:dyDescent="0.35">
      <c r="A23" t="s">
        <v>78</v>
      </c>
      <c r="B23" t="s">
        <v>15</v>
      </c>
      <c r="C23">
        <v>1.06853182840589</v>
      </c>
      <c r="D23">
        <v>1.2040055954741999</v>
      </c>
      <c r="E23">
        <v>0.116002720929009</v>
      </c>
      <c r="F23">
        <v>2.03174338961465E-2</v>
      </c>
      <c r="G23">
        <v>9.7504315826355298E-2</v>
      </c>
      <c r="H23">
        <v>-1.1539921716706401</v>
      </c>
      <c r="I23">
        <v>0.12425168919584</v>
      </c>
      <c r="J23">
        <f t="shared" si="0"/>
        <v>0.20499134928513091</v>
      </c>
    </row>
    <row r="24" spans="1:10" x14ac:dyDescent="0.35">
      <c r="A24" t="s">
        <v>79</v>
      </c>
      <c r="B24" t="s">
        <v>25</v>
      </c>
      <c r="C24">
        <v>0.85973616117963603</v>
      </c>
      <c r="D24">
        <v>0.80515793207004305</v>
      </c>
      <c r="E24">
        <v>4.9532868021731201E-2</v>
      </c>
      <c r="F24">
        <v>1.3153665883334499E-2</v>
      </c>
      <c r="G24">
        <v>6.39448228181487E-2</v>
      </c>
      <c r="H24">
        <v>1.06006617226866</v>
      </c>
      <c r="I24">
        <v>0.855442751989823</v>
      </c>
      <c r="J24">
        <f t="shared" si="0"/>
        <v>0.22745367720643403</v>
      </c>
    </row>
    <row r="25" spans="1:10" x14ac:dyDescent="0.35">
      <c r="A25" t="s">
        <v>82</v>
      </c>
      <c r="B25" t="s">
        <v>27</v>
      </c>
      <c r="C25">
        <v>0.81044749746255595</v>
      </c>
      <c r="D25">
        <v>0.87225987577145603</v>
      </c>
      <c r="E25">
        <v>5.2144991272500003E-2</v>
      </c>
      <c r="F25">
        <v>1.34786089400312E-2</v>
      </c>
      <c r="G25">
        <v>6.1481405423776697E-2</v>
      </c>
      <c r="H25">
        <v>-1.15261899406418</v>
      </c>
      <c r="I25">
        <v>0.124533401784731</v>
      </c>
      <c r="J25">
        <f t="shared" si="0"/>
        <v>0.20531624993561101</v>
      </c>
    </row>
    <row r="26" spans="1:10" x14ac:dyDescent="0.35">
      <c r="A26" t="s">
        <v>80</v>
      </c>
      <c r="B26" t="s">
        <v>12</v>
      </c>
      <c r="C26">
        <v>1.11111910090342</v>
      </c>
      <c r="D26">
        <v>1.0139159553867401</v>
      </c>
      <c r="E26">
        <v>6.3085227756349699E-2</v>
      </c>
      <c r="F26">
        <v>2.0611329709145899E-2</v>
      </c>
      <c r="G26">
        <v>6.60872937224041E-2</v>
      </c>
      <c r="H26">
        <v>1.45064248942421</v>
      </c>
      <c r="I26">
        <v>0.92656028133346302</v>
      </c>
      <c r="J26">
        <f t="shared" si="0"/>
        <v>0.13930070331776206</v>
      </c>
    </row>
    <row r="27" spans="1:10" x14ac:dyDescent="0.35">
      <c r="A27" t="s">
        <v>81</v>
      </c>
      <c r="B27" t="s">
        <v>17</v>
      </c>
      <c r="C27">
        <v>0.67758378770232197</v>
      </c>
      <c r="D27">
        <v>0.66900892121206601</v>
      </c>
      <c r="E27">
        <v>3.6765235519225101E-2</v>
      </c>
      <c r="F27">
        <v>1.19461504746194E-2</v>
      </c>
      <c r="G27">
        <v>5.7854193332968901E-2</v>
      </c>
      <c r="H27">
        <v>0.22154431755776399</v>
      </c>
      <c r="I27">
        <v>0.58766568332612801</v>
      </c>
      <c r="J27">
        <f t="shared" si="0"/>
        <v>0.38927101724232016</v>
      </c>
    </row>
    <row r="28" spans="1:10" x14ac:dyDescent="0.35">
      <c r="A28" t="s">
        <v>83</v>
      </c>
      <c r="B28" t="s">
        <v>111</v>
      </c>
      <c r="C28">
        <v>0.48292841215620902</v>
      </c>
      <c r="D28">
        <v>0.74043504887491196</v>
      </c>
      <c r="E28">
        <v>4.4819225337217002E-2</v>
      </c>
      <c r="F28">
        <v>1.4056739963466E-2</v>
      </c>
      <c r="G28">
        <v>6.1784381490059E-2</v>
      </c>
      <c r="H28">
        <v>-5.6288899134655601</v>
      </c>
      <c r="I28" s="32">
        <v>9.0686552593422508E-9</v>
      </c>
      <c r="J28">
        <f t="shared" si="0"/>
        <v>5.2568993817370052E-8</v>
      </c>
    </row>
  </sheetData>
  <autoFilter ref="A1:J1" xr:uid="{7E20E973-CCA0-474C-B0DE-20B3B996B0BA}">
    <sortState xmlns:xlrd2="http://schemas.microsoft.com/office/spreadsheetml/2017/richdata2" ref="A2:J28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AE3D-420C-42C1-B33B-95CBA6EEEC01}">
  <dimension ref="A2:G32"/>
  <sheetViews>
    <sheetView workbookViewId="0">
      <selection activeCell="M22" sqref="M22"/>
    </sheetView>
  </sheetViews>
  <sheetFormatPr defaultRowHeight="14.5" x14ac:dyDescent="0.35"/>
  <sheetData>
    <row r="2" spans="1:7" x14ac:dyDescent="0.35">
      <c r="D2" t="s">
        <v>129</v>
      </c>
    </row>
    <row r="3" spans="1:7" x14ac:dyDescent="0.35">
      <c r="A3" t="s">
        <v>0</v>
      </c>
      <c r="B3" t="s">
        <v>121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</row>
    <row r="4" spans="1:7" x14ac:dyDescent="0.35">
      <c r="A4" t="s">
        <v>31</v>
      </c>
      <c r="B4">
        <v>7.6100000000000001E-2</v>
      </c>
      <c r="C4">
        <v>1.1000000000000001E-3</v>
      </c>
      <c r="D4">
        <v>7.0000000000000001E-3</v>
      </c>
      <c r="E4">
        <v>1.5556350000000001E-3</v>
      </c>
      <c r="F4">
        <v>4.4997701899999996</v>
      </c>
      <c r="G4" s="32">
        <v>6.8199999999999999E-6</v>
      </c>
    </row>
    <row r="5" spans="1:7" x14ac:dyDescent="0.35">
      <c r="A5" t="s">
        <v>21</v>
      </c>
      <c r="B5">
        <v>0.69979999999999998</v>
      </c>
      <c r="C5">
        <v>4.3E-3</v>
      </c>
      <c r="D5">
        <v>-1.2999999999999999E-3</v>
      </c>
      <c r="E5">
        <v>6.0108239999999997E-3</v>
      </c>
      <c r="F5">
        <v>-0.21627650400000001</v>
      </c>
      <c r="G5">
        <v>0.82877310500000001</v>
      </c>
    </row>
    <row r="6" spans="1:7" x14ac:dyDescent="0.35">
      <c r="A6" t="s">
        <v>22</v>
      </c>
      <c r="B6">
        <v>0.73119999999999996</v>
      </c>
      <c r="C6">
        <v>1E-3</v>
      </c>
      <c r="D6">
        <v>-3.0999999999999999E-3</v>
      </c>
      <c r="E6">
        <v>1.5620499999999999E-3</v>
      </c>
      <c r="F6">
        <v>-1.984571557</v>
      </c>
      <c r="G6">
        <v>4.7197615999999998E-2</v>
      </c>
    </row>
    <row r="7" spans="1:7" x14ac:dyDescent="0.35">
      <c r="A7" t="s">
        <v>8</v>
      </c>
      <c r="B7">
        <v>6.9000000000000006E-2</v>
      </c>
      <c r="C7">
        <v>1.2999999999999999E-3</v>
      </c>
      <c r="D7">
        <v>3.7000000000000002E-3</v>
      </c>
      <c r="E7">
        <v>2.3853720000000002E-3</v>
      </c>
      <c r="F7">
        <v>1.551120748</v>
      </c>
      <c r="G7">
        <v>0.120879079</v>
      </c>
    </row>
    <row r="8" spans="1:7" x14ac:dyDescent="0.35">
      <c r="A8" t="s">
        <v>13</v>
      </c>
      <c r="B8">
        <v>4.5999999999999999E-2</v>
      </c>
      <c r="C8">
        <v>1E-3</v>
      </c>
      <c r="D8">
        <v>7.4999999999999997E-3</v>
      </c>
      <c r="E8">
        <v>1.3453619999999999E-3</v>
      </c>
      <c r="F8">
        <v>5.5747077740000002</v>
      </c>
      <c r="G8" s="32">
        <v>2.4900000000000001E-8</v>
      </c>
    </row>
    <row r="9" spans="1:7" x14ac:dyDescent="0.35">
      <c r="A9" t="s">
        <v>11</v>
      </c>
      <c r="B9">
        <v>0.24529999999999999</v>
      </c>
      <c r="C9">
        <v>1.17E-2</v>
      </c>
      <c r="D9">
        <v>5.0000000000000001E-3</v>
      </c>
      <c r="E9">
        <v>1.6617159999999999E-2</v>
      </c>
      <c r="F9">
        <v>0.30089377499999997</v>
      </c>
      <c r="G9">
        <v>0.76349674899999997</v>
      </c>
    </row>
    <row r="10" spans="1:7" x14ac:dyDescent="0.35">
      <c r="A10" t="s">
        <v>107</v>
      </c>
      <c r="B10">
        <v>4.9500000000000002E-2</v>
      </c>
      <c r="C10">
        <v>1.5E-3</v>
      </c>
      <c r="D10">
        <v>5.4999999999999997E-3</v>
      </c>
      <c r="E10">
        <v>1.655295E-3</v>
      </c>
      <c r="F10">
        <v>3.3226705810000001</v>
      </c>
      <c r="G10">
        <v>8.92241E-4</v>
      </c>
    </row>
    <row r="11" spans="1:7" x14ac:dyDescent="0.35">
      <c r="A11" t="s">
        <v>23</v>
      </c>
      <c r="B11">
        <v>5.6500000000000002E-2</v>
      </c>
      <c r="C11">
        <v>1.5E-3</v>
      </c>
      <c r="D11">
        <v>1.0800000000000001E-2</v>
      </c>
      <c r="E11">
        <v>2.1931709999999998E-3</v>
      </c>
      <c r="F11">
        <v>4.9243766219999996</v>
      </c>
      <c r="G11" s="32">
        <v>8.4900000000000005E-7</v>
      </c>
    </row>
    <row r="12" spans="1:7" x14ac:dyDescent="0.35">
      <c r="A12" t="s">
        <v>108</v>
      </c>
      <c r="B12">
        <v>0.49809999999999999</v>
      </c>
      <c r="C12">
        <v>2.3E-3</v>
      </c>
      <c r="D12">
        <v>2.5000000000000001E-3</v>
      </c>
      <c r="E12">
        <v>3.3970580000000001E-3</v>
      </c>
      <c r="F12">
        <v>0.73593091399999999</v>
      </c>
      <c r="G12">
        <v>0.461776195</v>
      </c>
    </row>
    <row r="13" spans="1:7" x14ac:dyDescent="0.35">
      <c r="A13" t="s">
        <v>19</v>
      </c>
      <c r="B13">
        <v>6.8099999999999994E-2</v>
      </c>
      <c r="C13" s="32">
        <v>6.9999999999999999E-4</v>
      </c>
      <c r="D13">
        <v>6.3E-3</v>
      </c>
      <c r="E13">
        <v>1.140175E-3</v>
      </c>
      <c r="F13">
        <v>5.5254675820000001</v>
      </c>
      <c r="G13" s="32">
        <v>3.2999999999999998E-8</v>
      </c>
    </row>
    <row r="14" spans="1:7" x14ac:dyDescent="0.35">
      <c r="A14" t="s">
        <v>109</v>
      </c>
      <c r="B14">
        <v>0.63439999999999996</v>
      </c>
      <c r="C14">
        <v>1.2999999999999999E-3</v>
      </c>
      <c r="D14">
        <v>-3.5000000000000001E-3</v>
      </c>
      <c r="E14">
        <v>1.7691810000000001E-3</v>
      </c>
      <c r="F14">
        <v>-1.9783165199999999</v>
      </c>
      <c r="G14">
        <v>4.7898490000000002E-2</v>
      </c>
    </row>
    <row r="15" spans="1:7" x14ac:dyDescent="0.35">
      <c r="A15" t="s">
        <v>26</v>
      </c>
      <c r="B15">
        <v>4.4900000000000002E-2</v>
      </c>
      <c r="C15">
        <v>1.4E-3</v>
      </c>
      <c r="D15">
        <v>-2.0000000000000001E-4</v>
      </c>
      <c r="E15">
        <v>3.2202480000000002E-3</v>
      </c>
      <c r="F15">
        <v>-6.2107018E-2</v>
      </c>
      <c r="G15">
        <v>0.95047785699999998</v>
      </c>
    </row>
    <row r="16" spans="1:7" x14ac:dyDescent="0.35">
      <c r="A16" t="s">
        <v>10</v>
      </c>
      <c r="B16">
        <v>0.13869999999999999</v>
      </c>
      <c r="C16">
        <v>1.2999999999999999E-3</v>
      </c>
      <c r="D16">
        <v>7.6E-3</v>
      </c>
      <c r="E16">
        <v>1.4317819999999999E-3</v>
      </c>
      <c r="F16">
        <v>5.3080706419999997</v>
      </c>
      <c r="G16" s="32">
        <v>1.11E-7</v>
      </c>
    </row>
    <row r="17" spans="1:7" x14ac:dyDescent="0.35">
      <c r="A17" t="s">
        <v>24</v>
      </c>
      <c r="B17">
        <v>6.7199999999999996E-2</v>
      </c>
      <c r="C17" s="32">
        <v>4.0000000000000002E-4</v>
      </c>
      <c r="D17">
        <v>1.0699999999999999E-2</v>
      </c>
      <c r="E17">
        <v>8.0622599999999995E-4</v>
      </c>
      <c r="F17">
        <v>13.27171289</v>
      </c>
      <c r="G17" s="32">
        <v>3.9500000000000002E-40</v>
      </c>
    </row>
    <row r="18" spans="1:7" x14ac:dyDescent="0.35">
      <c r="A18" t="s">
        <v>32</v>
      </c>
      <c r="B18">
        <v>4.0800000000000003E-2</v>
      </c>
      <c r="C18" s="32">
        <v>5.9999999999999995E-4</v>
      </c>
      <c r="D18">
        <v>6.7999999999999996E-3</v>
      </c>
      <c r="E18">
        <v>1.341641E-3</v>
      </c>
      <c r="F18">
        <v>5.0684199420000002</v>
      </c>
      <c r="G18" s="32">
        <v>4.03E-7</v>
      </c>
    </row>
    <row r="19" spans="1:7" x14ac:dyDescent="0.35">
      <c r="A19" t="s">
        <v>9</v>
      </c>
      <c r="B19">
        <v>0.32040000000000002</v>
      </c>
      <c r="C19">
        <v>1.4E-3</v>
      </c>
      <c r="D19">
        <v>9.1000000000000004E-3</v>
      </c>
      <c r="E19">
        <v>4.1436700000000003E-3</v>
      </c>
      <c r="F19">
        <v>2.1961208299999999</v>
      </c>
      <c r="G19">
        <v>2.8087872E-2</v>
      </c>
    </row>
    <row r="20" spans="1:7" x14ac:dyDescent="0.35">
      <c r="A20" t="s">
        <v>16</v>
      </c>
      <c r="B20">
        <v>0.23300000000000001</v>
      </c>
      <c r="C20">
        <v>1.6000000000000001E-3</v>
      </c>
      <c r="D20">
        <v>5.8999999999999999E-3</v>
      </c>
      <c r="E20">
        <v>2.2627419999999999E-3</v>
      </c>
      <c r="F20">
        <v>2.6074559100000001</v>
      </c>
      <c r="G20">
        <v>9.1244910000000002E-3</v>
      </c>
    </row>
    <row r="21" spans="1:7" x14ac:dyDescent="0.35">
      <c r="A21" t="s">
        <v>110</v>
      </c>
      <c r="B21">
        <v>0.13750000000000001</v>
      </c>
      <c r="C21">
        <v>1E-3</v>
      </c>
      <c r="D21">
        <v>4.7000000000000002E-3</v>
      </c>
      <c r="E21">
        <v>1.886796E-3</v>
      </c>
      <c r="F21">
        <v>2.4909953169999999</v>
      </c>
      <c r="G21">
        <v>1.2741798E-2</v>
      </c>
    </row>
    <row r="22" spans="1:7" x14ac:dyDescent="0.35">
      <c r="A22" t="s">
        <v>7</v>
      </c>
      <c r="B22">
        <v>0.81279999999999997</v>
      </c>
      <c r="C22">
        <v>1.4E-3</v>
      </c>
      <c r="D22">
        <v>-3.3E-3</v>
      </c>
      <c r="E22">
        <v>2.4413109999999998E-3</v>
      </c>
      <c r="F22">
        <v>-1.3517327370000001</v>
      </c>
      <c r="G22">
        <v>0.17646694299999999</v>
      </c>
    </row>
    <row r="23" spans="1:7" x14ac:dyDescent="0.35">
      <c r="A23" t="s">
        <v>14</v>
      </c>
      <c r="B23">
        <v>4.1000000000000002E-2</v>
      </c>
      <c r="C23">
        <v>2.8999999999999998E-3</v>
      </c>
      <c r="D23">
        <v>6.4000000000000003E-3</v>
      </c>
      <c r="E23">
        <v>4.0311289999999996E-3</v>
      </c>
      <c r="F23">
        <v>1.5876445530000001</v>
      </c>
      <c r="G23">
        <v>0.112373061</v>
      </c>
    </row>
    <row r="24" spans="1:7" x14ac:dyDescent="0.35">
      <c r="A24" t="s">
        <v>20</v>
      </c>
      <c r="B24">
        <v>0.33300000000000002</v>
      </c>
      <c r="C24">
        <v>1.1999999999999999E-3</v>
      </c>
      <c r="D24">
        <v>2.2000000000000001E-3</v>
      </c>
      <c r="E24">
        <v>1.5620499999999999E-3</v>
      </c>
      <c r="F24">
        <v>1.408405621</v>
      </c>
      <c r="G24">
        <v>0.15901721399999999</v>
      </c>
    </row>
    <row r="25" spans="1:7" x14ac:dyDescent="0.35">
      <c r="A25" t="s">
        <v>15</v>
      </c>
      <c r="B25">
        <v>9.7900000000000001E-2</v>
      </c>
      <c r="C25">
        <v>1.5E-3</v>
      </c>
      <c r="D25">
        <v>5.4999999999999997E-3</v>
      </c>
      <c r="E25">
        <v>2.0518279999999999E-3</v>
      </c>
      <c r="F25">
        <v>2.6805365750000001</v>
      </c>
      <c r="G25">
        <v>7.3528329999999996E-3</v>
      </c>
    </row>
    <row r="26" spans="1:7" x14ac:dyDescent="0.35">
      <c r="A26" t="s">
        <v>25</v>
      </c>
      <c r="B26">
        <v>0.25990000000000002</v>
      </c>
      <c r="C26">
        <v>1.5E-3</v>
      </c>
      <c r="D26">
        <v>4.5999999999999999E-3</v>
      </c>
      <c r="E26">
        <v>2.5000000000000001E-3</v>
      </c>
      <c r="F26">
        <v>1.84</v>
      </c>
      <c r="G26">
        <v>6.5774160999999998E-2</v>
      </c>
    </row>
    <row r="27" spans="1:7" x14ac:dyDescent="0.35">
      <c r="A27" t="s">
        <v>27</v>
      </c>
      <c r="B27">
        <v>0.47270000000000001</v>
      </c>
      <c r="C27">
        <v>1.6999999999999999E-3</v>
      </c>
      <c r="D27">
        <v>8.9999999999999998E-4</v>
      </c>
      <c r="E27">
        <v>2.6248809999999999E-3</v>
      </c>
      <c r="F27">
        <v>0.34287268599999998</v>
      </c>
      <c r="G27">
        <v>0.73169568200000001</v>
      </c>
    </row>
    <row r="28" spans="1:7" x14ac:dyDescent="0.35">
      <c r="A28" t="s">
        <v>127</v>
      </c>
      <c r="B28">
        <v>0.51790000000000003</v>
      </c>
      <c r="C28">
        <v>1.5E-3</v>
      </c>
      <c r="D28">
        <v>2.9999999999999997E-4</v>
      </c>
      <c r="E28">
        <v>2.662705E-3</v>
      </c>
      <c r="F28">
        <v>0.112667381</v>
      </c>
      <c r="G28">
        <v>0.91029471500000003</v>
      </c>
    </row>
    <row r="29" spans="1:7" x14ac:dyDescent="0.35">
      <c r="A29" t="s">
        <v>12</v>
      </c>
      <c r="B29">
        <v>0.26989999999999997</v>
      </c>
      <c r="C29">
        <v>1.6000000000000001E-3</v>
      </c>
      <c r="D29">
        <v>4.1999999999999997E-3</v>
      </c>
      <c r="E29">
        <v>2E-3</v>
      </c>
      <c r="F29">
        <v>2.1</v>
      </c>
      <c r="G29">
        <v>3.5733837999999997E-2</v>
      </c>
    </row>
    <row r="30" spans="1:7" x14ac:dyDescent="0.35">
      <c r="A30" t="s">
        <v>17</v>
      </c>
      <c r="B30">
        <v>0.115</v>
      </c>
      <c r="C30" s="32">
        <v>8.9999999999999998E-4</v>
      </c>
      <c r="D30">
        <v>5.1999999999999998E-3</v>
      </c>
      <c r="E30">
        <v>1.4212669999999999E-3</v>
      </c>
      <c r="F30">
        <v>3.658707336</v>
      </c>
      <c r="G30">
        <v>2.5375099999999998E-4</v>
      </c>
    </row>
    <row r="32" spans="1:7" x14ac:dyDescent="0.35">
      <c r="A32" t="s">
        <v>128</v>
      </c>
      <c r="B32">
        <v>49999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workbookViewId="0">
      <selection activeCell="I24" sqref="I24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08984375" bestFit="1" customWidth="1"/>
    <col min="4" max="4" width="13.453125" bestFit="1" customWidth="1"/>
    <col min="5" max="5" width="10.08984375" bestFit="1" customWidth="1"/>
  </cols>
  <sheetData>
    <row r="1" spans="1:5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35">
      <c r="A2" t="s">
        <v>62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63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64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53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65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66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67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68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69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51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70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71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72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73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74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75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76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52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77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78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79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82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80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81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83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Normal="100" workbookViewId="0">
      <pane xSplit="15" ySplit="3" topLeftCell="P46" activePane="bottomRight" state="frozen"/>
      <selection pane="topRight" activeCell="J1" sqref="J1"/>
      <selection pane="bottomLeft"/>
      <selection pane="bottomRight" activeCell="E61" sqref="E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5" t="s">
        <v>41</v>
      </c>
      <c r="D2" s="36"/>
      <c r="E2" s="36"/>
      <c r="F2" s="37"/>
      <c r="G2" s="35" t="s">
        <v>48</v>
      </c>
      <c r="H2" s="36"/>
      <c r="I2" s="36"/>
      <c r="J2" s="37"/>
      <c r="K2" s="35" t="s">
        <v>49</v>
      </c>
      <c r="L2" s="36"/>
      <c r="M2" s="36"/>
      <c r="N2" s="36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0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0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0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phenotypes</vt:lpstr>
      <vt:lpstr>ldsc</vt:lpstr>
      <vt:lpstr>h2 diff</vt:lpstr>
      <vt:lpstr>testosterone underlier</vt:lpstr>
      <vt:lpstr>m-f effect</vt:lpstr>
      <vt:lpstr>equal amplification</vt:lpstr>
      <vt:lpstr>pgs_diff</vt:lpstr>
      <vt:lpstr>mash_weights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2022-05-20T20:46:57Z</dcterms:modified>
</cp:coreProperties>
</file>