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19bd82758f64434c" Type="http://schemas.microsoft.com/office/2006/relationships/txt" Target="udata/data.dat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\ttjj\src\main\java\work\rtdl\"/>
    </mc:Choice>
  </mc:AlternateContent>
  <bookViews>
    <workbookView xWindow="0" yWindow="0" windowWidth="28800" windowHeight="12540"/>
  </bookViews>
  <sheets>
    <sheet name="每月时长统计" sheetId="8" r:id="rId1"/>
    <sheet name="1月" sheetId="18" r:id="rId2"/>
    <sheet name="1月截图" sheetId="17" r:id="rId3"/>
    <sheet name="12月" sheetId="15" r:id="rId4"/>
    <sheet name="12月截图" sheetId="16" r:id="rId5"/>
    <sheet name="11月" sheetId="13" r:id="rId6"/>
    <sheet name="11月截图" sheetId="14" r:id="rId7"/>
    <sheet name="10月考勤" sheetId="12" r:id="rId8"/>
    <sheet name="10月截图" sheetId="11" r:id="rId9"/>
    <sheet name="9月考勤" sheetId="10" r:id="rId10"/>
    <sheet name="9月截图" sheetId="9" r:id="rId11"/>
    <sheet name="8月考勤" sheetId="7" r:id="rId12"/>
    <sheet name="8月考勤截图" sheetId="5" r:id="rId13"/>
    <sheet name="7月考勤 " sheetId="4" r:id="rId14"/>
    <sheet name="7月考勤截图 " sheetId="3" r:id="rId15"/>
    <sheet name="6月考勤" sheetId="1" r:id="rId16"/>
    <sheet name="6月考勤截图" sheetId="2" r:id="rId17"/>
  </sheets>
  <calcPr calcId="162913"/>
</workbook>
</file>

<file path=xl/calcChain.xml><?xml version="1.0" encoding="utf-8"?>
<calcChain xmlns="http://schemas.openxmlformats.org/spreadsheetml/2006/main">
  <c r="E11" i="8" l="1"/>
  <c r="E10" i="8"/>
  <c r="I22" i="18"/>
  <c r="H9" i="18"/>
  <c r="H4" i="18"/>
  <c r="H11" i="18"/>
  <c r="H2" i="18"/>
  <c r="H15" i="18"/>
  <c r="H5" i="18"/>
  <c r="H14" i="18"/>
  <c r="H12" i="18"/>
  <c r="H22" i="18" s="1"/>
  <c r="H10" i="18"/>
  <c r="H17" i="18"/>
  <c r="H13" i="18"/>
  <c r="C21" i="18"/>
  <c r="C19" i="18"/>
  <c r="C18" i="18"/>
  <c r="C17" i="18"/>
  <c r="C16" i="18"/>
  <c r="C15" i="18"/>
  <c r="C14" i="18"/>
  <c r="C13" i="18"/>
  <c r="C12" i="18"/>
  <c r="C11" i="18"/>
  <c r="C10" i="18"/>
  <c r="C9" i="18"/>
  <c r="C8" i="18"/>
  <c r="C7" i="18"/>
  <c r="C6" i="18"/>
  <c r="C5" i="18"/>
  <c r="C4" i="18"/>
  <c r="C3" i="18"/>
  <c r="C2" i="18"/>
  <c r="J22" i="18" l="1"/>
  <c r="E9" i="8"/>
  <c r="E3" i="8"/>
  <c r="H25" i="15"/>
  <c r="H6" i="15"/>
  <c r="H14" i="15"/>
  <c r="H24" i="15"/>
  <c r="H23" i="15"/>
  <c r="H17" i="15"/>
  <c r="C3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" i="15"/>
  <c r="E8" i="8" l="1"/>
  <c r="I24" i="13"/>
  <c r="H24" i="13"/>
  <c r="H4" i="13"/>
  <c r="H5" i="13"/>
  <c r="H6" i="13"/>
  <c r="H8" i="13"/>
  <c r="H9" i="13"/>
  <c r="H14" i="13"/>
  <c r="H20" i="13"/>
  <c r="H2" i="13"/>
  <c r="C23" i="13"/>
  <c r="C22" i="13"/>
  <c r="C21" i="13"/>
  <c r="C20" i="13"/>
  <c r="C17" i="13"/>
  <c r="C16" i="13"/>
  <c r="C15" i="13"/>
  <c r="C14" i="13"/>
  <c r="C13" i="13"/>
  <c r="C12" i="13"/>
  <c r="C10" i="13"/>
  <c r="C9" i="13"/>
  <c r="C8" i="13"/>
  <c r="C7" i="13"/>
  <c r="C6" i="13"/>
  <c r="C5" i="13"/>
  <c r="C4" i="13"/>
  <c r="C2" i="13"/>
  <c r="E7" i="8" l="1"/>
  <c r="H22" i="12"/>
  <c r="H8" i="12"/>
  <c r="H15" i="12"/>
  <c r="H3" i="12"/>
  <c r="H7" i="12"/>
  <c r="H4" i="12"/>
  <c r="H5" i="12"/>
  <c r="H11" i="12"/>
  <c r="H12" i="12"/>
  <c r="H17" i="12"/>
  <c r="C2" i="12" l="1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E6" i="8" l="1"/>
  <c r="I25" i="10"/>
  <c r="I22" i="10"/>
  <c r="I21" i="10"/>
  <c r="I19" i="10"/>
  <c r="I17" i="10"/>
  <c r="I15" i="10"/>
  <c r="I14" i="10"/>
  <c r="I12" i="10"/>
  <c r="I23" i="10"/>
  <c r="D14" i="10"/>
  <c r="D24" i="10"/>
  <c r="D3" i="10" l="1"/>
  <c r="D4" i="10"/>
  <c r="D5" i="10"/>
  <c r="D6" i="10"/>
  <c r="D7" i="10"/>
  <c r="D8" i="10"/>
  <c r="D9" i="10"/>
  <c r="D10" i="10"/>
  <c r="D11" i="10"/>
  <c r="D12" i="10"/>
  <c r="D13" i="10"/>
  <c r="D15" i="10"/>
  <c r="D16" i="10"/>
  <c r="D17" i="10"/>
  <c r="D18" i="10"/>
  <c r="D19" i="10"/>
  <c r="D20" i="10"/>
  <c r="D21" i="10"/>
  <c r="D22" i="10"/>
  <c r="D23" i="10"/>
  <c r="E5" i="8" l="1"/>
  <c r="E4" i="8"/>
  <c r="I23" i="7"/>
  <c r="E2" i="8"/>
  <c r="I19" i="7" l="1"/>
  <c r="I15" i="7"/>
  <c r="I14" i="7"/>
  <c r="I6" i="7"/>
  <c r="I5" i="7"/>
  <c r="I4" i="7"/>
  <c r="D22" i="7" l="1"/>
  <c r="D21" i="7"/>
  <c r="D20" i="7"/>
  <c r="D19" i="7"/>
  <c r="D18" i="7"/>
  <c r="D17" i="7"/>
  <c r="D16" i="7"/>
  <c r="D15" i="7"/>
  <c r="D14" i="7"/>
  <c r="D13" i="7"/>
  <c r="D12" i="7"/>
  <c r="D10" i="7"/>
  <c r="D9" i="7"/>
  <c r="D8" i="7"/>
  <c r="D7" i="7"/>
  <c r="D6" i="7"/>
  <c r="D5" i="7"/>
  <c r="D4" i="7"/>
  <c r="D3" i="7"/>
  <c r="D2" i="7"/>
  <c r="I24" i="4" l="1"/>
  <c r="I23" i="4"/>
  <c r="I21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I6" i="4"/>
  <c r="D6" i="4"/>
  <c r="D5" i="4"/>
  <c r="D4" i="4"/>
  <c r="D3" i="4"/>
  <c r="D2" i="4"/>
  <c r="I16" i="1" l="1"/>
  <c r="I7" i="1"/>
  <c r="I4" i="1"/>
  <c r="I14" i="1" l="1"/>
  <c r="I6" i="1"/>
  <c r="I3" i="1"/>
  <c r="I23" i="1" s="1"/>
  <c r="D2" i="1" l="1"/>
  <c r="D3" i="1" l="1"/>
  <c r="D17" i="1" l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18" i="1"/>
  <c r="D19" i="1"/>
  <c r="D20" i="1"/>
  <c r="D21" i="1"/>
  <c r="D22" i="1"/>
</calcChain>
</file>

<file path=xl/sharedStrings.xml><?xml version="1.0" encoding="utf-8"?>
<sst xmlns="http://schemas.openxmlformats.org/spreadsheetml/2006/main" count="280" uniqueCount="72">
  <si>
    <t>日期</t>
  </si>
  <si>
    <t>上班时间</t>
  </si>
  <si>
    <t>考勤计算时间</t>
  </si>
  <si>
    <t>下班时间</t>
  </si>
  <si>
    <t>下班考勤</t>
  </si>
  <si>
    <t>加班开始时间</t>
  </si>
  <si>
    <t>备注（周六日加班）</t>
  </si>
  <si>
    <t>加班时间</t>
  </si>
  <si>
    <t>调休时间</t>
  </si>
  <si>
    <t>剩余</t>
  </si>
  <si>
    <t>三</t>
  </si>
  <si>
    <t>四</t>
  </si>
  <si>
    <t>五</t>
  </si>
  <si>
    <t>一</t>
  </si>
  <si>
    <t>二</t>
  </si>
  <si>
    <t>日</t>
    <phoneticPr fontId="5" type="noConversion"/>
  </si>
  <si>
    <t>合计</t>
    <phoneticPr fontId="5" type="noConversion"/>
  </si>
  <si>
    <t>之前累积加班：13:30:00</t>
    <phoneticPr fontId="5" type="noConversion"/>
  </si>
  <si>
    <t>之前累积加班：22:00:00</t>
    <phoneticPr fontId="5" type="noConversion"/>
  </si>
  <si>
    <t>2020.08.31</t>
  </si>
  <si>
    <t>2020.08.28</t>
  </si>
  <si>
    <t>2020.08.27</t>
  </si>
  <si>
    <t>2020.08.26</t>
  </si>
  <si>
    <t>2020.08.25</t>
  </si>
  <si>
    <t>2020.08.24</t>
  </si>
  <si>
    <t>2020.08.21</t>
  </si>
  <si>
    <t>2020.08.20</t>
  </si>
  <si>
    <t>2020.08.19</t>
  </si>
  <si>
    <t>2020.08.18</t>
  </si>
  <si>
    <t>2020.08.17</t>
  </si>
  <si>
    <t>2020.08.13</t>
  </si>
  <si>
    <t>2020.08.12</t>
  </si>
  <si>
    <t>2020.08.11</t>
  </si>
  <si>
    <t>2020.08.10</t>
  </si>
  <si>
    <t>2020.08.07</t>
  </si>
  <si>
    <t>2020.08.06</t>
  </si>
  <si>
    <t>2020.08.05</t>
  </si>
  <si>
    <t>2020.08.04</t>
  </si>
  <si>
    <t>2020.08.03</t>
  </si>
  <si>
    <t>2020.08.14</t>
    <phoneticPr fontId="5" type="noConversion"/>
  </si>
  <si>
    <t>调休一天</t>
    <phoneticPr fontId="5" type="noConversion"/>
  </si>
  <si>
    <t>月份</t>
    <phoneticPr fontId="9" type="noConversion"/>
  </si>
  <si>
    <t>加班时间</t>
    <phoneticPr fontId="9" type="noConversion"/>
  </si>
  <si>
    <t>调休日期(几号、周几）</t>
    <phoneticPr fontId="9" type="noConversion"/>
  </si>
  <si>
    <t>调休时长</t>
    <phoneticPr fontId="9" type="noConversion"/>
  </si>
  <si>
    <t>剩余时长</t>
    <phoneticPr fontId="9" type="noConversion"/>
  </si>
  <si>
    <t>5月份</t>
    <phoneticPr fontId="9" type="noConversion"/>
  </si>
  <si>
    <t>6月份</t>
  </si>
  <si>
    <t>7月份</t>
  </si>
  <si>
    <t>8月份</t>
    <phoneticPr fontId="5" type="noConversion"/>
  </si>
  <si>
    <t>剩余</t>
    <phoneticPr fontId="8" type="noConversion"/>
  </si>
  <si>
    <t>二</t>
    <phoneticPr fontId="5" type="noConversion"/>
  </si>
  <si>
    <t>一</t>
    <phoneticPr fontId="5" type="noConversion"/>
  </si>
  <si>
    <t>9月份</t>
    <phoneticPr fontId="5" type="noConversion"/>
  </si>
  <si>
    <t>六</t>
    <phoneticPr fontId="5" type="noConversion"/>
  </si>
  <si>
    <t>周六加班</t>
    <phoneticPr fontId="5" type="noConversion"/>
  </si>
  <si>
    <t>周日加班</t>
    <phoneticPr fontId="5" type="noConversion"/>
  </si>
  <si>
    <t>10月份</t>
    <phoneticPr fontId="5" type="noConversion"/>
  </si>
  <si>
    <t>2020.08.14调休一天</t>
    <phoneticPr fontId="8" type="noConversion"/>
  </si>
  <si>
    <t>2020.09.01调休一天</t>
    <phoneticPr fontId="8" type="noConversion"/>
  </si>
  <si>
    <t>双十一跨天</t>
    <phoneticPr fontId="5" type="noConversion"/>
  </si>
  <si>
    <t>11月份</t>
    <phoneticPr fontId="5" type="noConversion"/>
  </si>
  <si>
    <t>调休8小时，已发邮件</t>
    <phoneticPr fontId="5" type="noConversion"/>
  </si>
  <si>
    <t>调休6小时，已发邮件</t>
    <phoneticPr fontId="5" type="noConversion"/>
  </si>
  <si>
    <t>12月份</t>
  </si>
  <si>
    <t>备注</t>
  </si>
  <si>
    <t>周六日加班</t>
    <phoneticPr fontId="5" type="noConversion"/>
  </si>
  <si>
    <t>上班忘记打卡，张文领可以证明当日正常出勤</t>
    <phoneticPr fontId="5" type="noConversion"/>
  </si>
  <si>
    <t>请假调休半天(5小时)，已发送邮件</t>
    <phoneticPr fontId="5" type="noConversion"/>
  </si>
  <si>
    <t>2021.01.14调休5小时</t>
    <phoneticPr fontId="8" type="noConversion"/>
  </si>
  <si>
    <t>2020.11.23调休一天
2020.11.24调休一天
2020.11.24调休6小时</t>
    <phoneticPr fontId="8" type="noConversion"/>
  </si>
  <si>
    <t>2021-01月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</si>
</sst>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F400]h:mm:ss\ AM/PM"/>
  </numFmts>
  <fonts count="10" x14ac:knownFonts="1">
    <font>
      <sz val="11"/>
      <color theme="1"/>
      <name val="等线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rgb="FF333333"/>
      <name val="Verdana"/>
      <family val="2"/>
    </font>
    <font>
      <sz val="11"/>
      <color rgb="FF333333"/>
      <name val="宋体"/>
      <family val="3"/>
      <charset val="134"/>
    </font>
    <font>
      <sz val="11"/>
      <color theme="1"/>
      <name val="Verdana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333333"/>
      <name val="宋体"/>
      <family val="3"/>
      <charset val="134"/>
    </font>
    <font>
      <sz val="9"/>
      <name val="等线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14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176" fontId="1" fillId="2" borderId="1" xfId="0" applyNumberFormat="1" applyFont="1" applyFill="1" applyBorder="1" applyAlignment="1">
      <alignment horizontal="left" vertical="center"/>
    </xf>
    <xf numFmtId="14" fontId="2" fillId="3" borderId="1" xfId="0" applyNumberFormat="1" applyFont="1" applyFill="1" applyBorder="1" applyAlignment="1">
      <alignment vertical="center" wrapText="1"/>
    </xf>
    <xf numFmtId="21" fontId="2" fillId="4" borderId="1" xfId="0" applyNumberFormat="1" applyFont="1" applyFill="1" applyBorder="1" applyAlignment="1">
      <alignment horizontal="center" vertical="center" wrapText="1"/>
    </xf>
    <xf numFmtId="21" fontId="2" fillId="4" borderId="1" xfId="0" applyNumberFormat="1" applyFont="1" applyFill="1" applyBorder="1" applyAlignment="1">
      <alignment horizontal="left" vertical="center" wrapText="1"/>
    </xf>
    <xf numFmtId="21" fontId="3" fillId="4" borderId="1" xfId="0" applyNumberFormat="1" applyFont="1" applyFill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/>
    </xf>
    <xf numFmtId="14" fontId="2" fillId="3" borderId="2" xfId="0" applyNumberFormat="1" applyFont="1" applyFill="1" applyBorder="1" applyAlignment="1">
      <alignment vertical="center" wrapText="1"/>
    </xf>
    <xf numFmtId="21" fontId="2" fillId="4" borderId="2" xfId="0" applyNumberFormat="1" applyFont="1" applyFill="1" applyBorder="1" applyAlignment="1">
      <alignment horizontal="center" vertical="center" wrapText="1"/>
    </xf>
    <xf numFmtId="21" fontId="3" fillId="4" borderId="3" xfId="0" applyNumberFormat="1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/>
    </xf>
    <xf numFmtId="21" fontId="0" fillId="4" borderId="1" xfId="0" applyNumberFormat="1" applyFont="1" applyFill="1" applyBorder="1" applyAlignment="1">
      <alignment horizontal="left" vertical="center"/>
    </xf>
    <xf numFmtId="21" fontId="0" fillId="4" borderId="3" xfId="0" applyNumberFormat="1" applyFont="1" applyFill="1" applyBorder="1" applyAlignment="1">
      <alignment horizontal="left" vertical="center"/>
    </xf>
    <xf numFmtId="0" fontId="0" fillId="0" borderId="1" xfId="0" applyFont="1" applyBorder="1"/>
    <xf numFmtId="21" fontId="0" fillId="4" borderId="2" xfId="0" applyNumberFormat="1" applyFont="1" applyFill="1" applyBorder="1" applyAlignment="1">
      <alignment horizontal="left" vertical="center"/>
    </xf>
    <xf numFmtId="21" fontId="0" fillId="4" borderId="5" xfId="0" applyNumberFormat="1" applyFont="1" applyFill="1" applyBorder="1" applyAlignment="1">
      <alignment horizontal="left" vertical="center"/>
    </xf>
    <xf numFmtId="14" fontId="4" fillId="0" borderId="0" xfId="0" applyNumberFormat="1" applyFont="1" applyAlignment="1">
      <alignment horizontal="right" vertical="center" wrapText="1"/>
    </xf>
    <xf numFmtId="21" fontId="4" fillId="0" borderId="0" xfId="0" applyNumberFormat="1" applyFont="1" applyAlignment="1">
      <alignment horizontal="right" vertical="center" wrapText="1"/>
    </xf>
    <xf numFmtId="46" fontId="0" fillId="0" borderId="6" xfId="0" applyNumberFormat="1" applyFont="1" applyBorder="1"/>
    <xf numFmtId="0" fontId="0" fillId="0" borderId="1" xfId="0" applyFont="1" applyFill="1" applyBorder="1"/>
    <xf numFmtId="21" fontId="2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Border="1"/>
    <xf numFmtId="46" fontId="0" fillId="0" borderId="1" xfId="0" applyNumberFormat="1" applyFont="1" applyBorder="1"/>
    <xf numFmtId="0" fontId="0" fillId="0" borderId="3" xfId="0" applyFont="1" applyBorder="1"/>
    <xf numFmtId="0" fontId="0" fillId="0" borderId="3" xfId="0" applyFill="1" applyBorder="1"/>
    <xf numFmtId="21" fontId="7" fillId="4" borderId="1" xfId="0" applyNumberFormat="1" applyFont="1" applyFill="1" applyBorder="1" applyAlignment="1">
      <alignment horizontal="left" vertical="center" wrapText="1"/>
    </xf>
    <xf numFmtId="0" fontId="6" fillId="0" borderId="0" xfId="0" applyFont="1"/>
    <xf numFmtId="0" fontId="6" fillId="0" borderId="1" xfId="0" applyFont="1" applyBorder="1"/>
    <xf numFmtId="14" fontId="2" fillId="0" borderId="2" xfId="0" applyNumberFormat="1" applyFont="1" applyBorder="1" applyAlignment="1">
      <alignment horizontal="left" vertical="center"/>
    </xf>
    <xf numFmtId="0" fontId="0" fillId="0" borderId="2" xfId="0" applyBorder="1"/>
    <xf numFmtId="21" fontId="2" fillId="4" borderId="2" xfId="0" applyNumberFormat="1" applyFont="1" applyFill="1" applyBorder="1" applyAlignment="1">
      <alignment horizontal="left" vertical="center" wrapText="1"/>
    </xf>
    <xf numFmtId="21" fontId="3" fillId="4" borderId="2" xfId="0" applyNumberFormat="1" applyFont="1" applyFill="1" applyBorder="1" applyAlignment="1">
      <alignment horizontal="left" vertical="center" wrapText="1"/>
    </xf>
    <xf numFmtId="21" fontId="0" fillId="0" borderId="1" xfId="0" applyNumberFormat="1" applyBorder="1"/>
    <xf numFmtId="14" fontId="2" fillId="5" borderId="1" xfId="0" applyNumberFormat="1" applyFont="1" applyFill="1" applyBorder="1" applyAlignment="1">
      <alignment horizontal="left" vertical="center"/>
    </xf>
    <xf numFmtId="14" fontId="2" fillId="5" borderId="1" xfId="0" applyNumberFormat="1" applyFont="1" applyFill="1" applyBorder="1" applyAlignment="1">
      <alignment vertical="center" wrapText="1"/>
    </xf>
    <xf numFmtId="21" fontId="2" fillId="5" borderId="1" xfId="0" applyNumberFormat="1" applyFont="1" applyFill="1" applyBorder="1" applyAlignment="1">
      <alignment horizontal="center" vertical="center" wrapText="1"/>
    </xf>
    <xf numFmtId="21" fontId="2" fillId="5" borderId="1" xfId="0" applyNumberFormat="1" applyFont="1" applyFill="1" applyBorder="1" applyAlignment="1">
      <alignment horizontal="left" vertical="center" wrapText="1"/>
    </xf>
    <xf numFmtId="21" fontId="3" fillId="5" borderId="1" xfId="0" applyNumberFormat="1" applyFont="1" applyFill="1" applyBorder="1" applyAlignment="1">
      <alignment horizontal="left" vertical="center" wrapText="1"/>
    </xf>
    <xf numFmtId="21" fontId="0" fillId="5" borderId="1" xfId="0" applyNumberFormat="1" applyFont="1" applyFill="1" applyBorder="1" applyAlignment="1">
      <alignment horizontal="left" vertical="center"/>
    </xf>
    <xf numFmtId="0" fontId="0" fillId="5" borderId="1" xfId="0" applyFont="1" applyFill="1" applyBorder="1"/>
    <xf numFmtId="0" fontId="0" fillId="5" borderId="0" xfId="0" applyFill="1"/>
    <xf numFmtId="0" fontId="0" fillId="0" borderId="1" xfId="0" applyBorder="1" applyAlignment="1">
      <alignment vertical="center"/>
    </xf>
    <xf numFmtId="176" fontId="0" fillId="0" borderId="4" xfId="0" applyNumberFormat="1" applyFill="1" applyBorder="1" applyAlignment="1">
      <alignment vertical="center"/>
    </xf>
    <xf numFmtId="46" fontId="0" fillId="0" borderId="1" xfId="0" applyNumberFormat="1" applyBorder="1" applyAlignment="1">
      <alignment vertical="center"/>
    </xf>
    <xf numFmtId="176" fontId="0" fillId="0" borderId="1" xfId="0" applyNumberFormat="1" applyBorder="1" applyAlignment="1">
      <alignment vertical="center"/>
    </xf>
    <xf numFmtId="0" fontId="6" fillId="0" borderId="1" xfId="0" applyFont="1" applyBorder="1" applyAlignment="1">
      <alignment vertical="center"/>
    </xf>
    <xf numFmtId="14" fontId="2" fillId="0" borderId="1" xfId="0" applyNumberFormat="1" applyFont="1" applyFill="1" applyBorder="1" applyAlignment="1">
      <alignment vertical="center" wrapText="1"/>
    </xf>
    <xf numFmtId="21" fontId="0" fillId="0" borderId="1" xfId="0" applyNumberFormat="1" applyFont="1" applyFill="1" applyBorder="1" applyAlignment="1">
      <alignment horizontal="left" vertical="center"/>
    </xf>
    <xf numFmtId="0" fontId="0" fillId="0" borderId="0" xfId="0" applyFill="1"/>
    <xf numFmtId="0" fontId="1" fillId="0" borderId="1" xfId="0" applyFont="1" applyFill="1" applyBorder="1" applyAlignment="1">
      <alignment horizontal="left" vertical="center"/>
    </xf>
    <xf numFmtId="21" fontId="3" fillId="4" borderId="4" xfId="0" applyNumberFormat="1" applyFont="1" applyFill="1" applyBorder="1" applyAlignment="1">
      <alignment horizontal="left" vertical="center" wrapText="1"/>
    </xf>
    <xf numFmtId="0" fontId="0" fillId="5" borderId="4" xfId="0" applyFont="1" applyFill="1" applyBorder="1"/>
    <xf numFmtId="21" fontId="6" fillId="0" borderId="1" xfId="0" applyNumberFormat="1" applyFont="1" applyBorder="1"/>
    <xf numFmtId="21" fontId="0" fillId="4" borderId="0" xfId="0" applyNumberFormat="1" applyFont="1" applyFill="1" applyBorder="1" applyAlignment="1">
      <alignment horizontal="left" vertical="center"/>
    </xf>
    <xf numFmtId="46" fontId="0" fillId="0" borderId="0" xfId="0" applyNumberFormat="1"/>
    <xf numFmtId="0" fontId="6" fillId="0" borderId="1" xfId="0" applyFont="1" applyBorder="1" applyAlignment="1">
      <alignment vertical="center" wrapText="1"/>
    </xf>
    <xf numFmtId="46" fontId="0" fillId="0" borderId="1" xfId="0" applyNumberFormat="1" applyBorder="1" applyAlignment="1">
      <alignment horizontal="center" vertical="center"/>
    </xf>
    <xf numFmtId="21" fontId="6" fillId="4" borderId="1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461064</xdr:colOff>
      <xdr:row>46</xdr:row>
      <xdr:rowOff>166969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571428" cy="81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10</xdr:col>
      <xdr:colOff>523853</xdr:colOff>
      <xdr:row>52</xdr:row>
      <xdr:rowOff>76990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58636"/>
          <a:ext cx="7104762" cy="752380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30095</xdr:colOff>
      <xdr:row>50</xdr:row>
      <xdr:rowOff>81428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238095" cy="897142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18</xdr:col>
      <xdr:colOff>36595</xdr:colOff>
      <xdr:row>43</xdr:row>
      <xdr:rowOff>167381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23875"/>
          <a:ext cx="12038095" cy="71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142875</xdr:rowOff>
    </xdr:from>
    <xdr:to>
      <xdr:col>18</xdr:col>
      <xdr:colOff>217547</xdr:colOff>
      <xdr:row>62</xdr:row>
      <xdr:rowOff>72619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651750"/>
          <a:ext cx="12219047" cy="32476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169943</xdr:colOff>
      <xdr:row>40</xdr:row>
      <xdr:rowOff>2286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057143" cy="71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18</xdr:col>
      <xdr:colOff>255657</xdr:colOff>
      <xdr:row>59</xdr:row>
      <xdr:rowOff>59895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112000"/>
          <a:ext cx="12142857" cy="343809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526076</xdr:colOff>
      <xdr:row>44</xdr:row>
      <xdr:rowOff>157752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90476" cy="79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11</xdr:col>
      <xdr:colOff>497505</xdr:colOff>
      <xdr:row>63</xdr:row>
      <xdr:rowOff>66267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001000"/>
          <a:ext cx="7761905" cy="326666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4643</xdr:colOff>
      <xdr:row>45</xdr:row>
      <xdr:rowOff>56161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657143" cy="79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150813</xdr:rowOff>
    </xdr:from>
    <xdr:to>
      <xdr:col>20</xdr:col>
      <xdr:colOff>90357</xdr:colOff>
      <xdr:row>73</xdr:row>
      <xdr:rowOff>48593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834313"/>
          <a:ext cx="13742857" cy="496190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239905</xdr:colOff>
      <xdr:row>44</xdr:row>
      <xdr:rowOff>78405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161905" cy="77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44</xdr:row>
      <xdr:rowOff>142875</xdr:rowOff>
    </xdr:from>
    <xdr:to>
      <xdr:col>16</xdr:col>
      <xdr:colOff>303428</xdr:colOff>
      <xdr:row>60</xdr:row>
      <xdr:rowOff>148875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4000" y="7826375"/>
          <a:ext cx="10971428" cy="2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0" sqref="F10"/>
    </sheetView>
  </sheetViews>
  <sheetFormatPr defaultRowHeight="14" x14ac:dyDescent="0.3"/>
  <cols>
    <col min="1" max="1" width="11.9140625" bestFit="1" customWidth="1"/>
    <col min="3" max="3" width="23.83203125" customWidth="1"/>
    <col min="5" max="5" width="11.83203125" customWidth="1"/>
  </cols>
  <sheetData>
    <row r="1" spans="1:6" x14ac:dyDescent="0.3">
      <c r="A1" s="44" t="s">
        <v>41</v>
      </c>
      <c r="B1" s="44" t="s">
        <v>42</v>
      </c>
      <c r="C1" s="44" t="s">
        <v>43</v>
      </c>
      <c r="D1" s="45" t="s">
        <v>44</v>
      </c>
      <c r="E1" s="44" t="s">
        <v>45</v>
      </c>
    </row>
    <row r="2" spans="1:6" x14ac:dyDescent="0.3">
      <c r="A2" s="44" t="s">
        <v>46</v>
      </c>
      <c r="B2" s="46">
        <v>0.5625</v>
      </c>
      <c r="C2" s="44"/>
      <c r="D2" s="47">
        <v>0</v>
      </c>
      <c r="E2" s="46">
        <f>B2-D2</f>
        <v>0.5625</v>
      </c>
    </row>
    <row r="3" spans="1:6" x14ac:dyDescent="0.3">
      <c r="A3" s="44" t="s">
        <v>47</v>
      </c>
      <c r="B3" s="46">
        <v>0.35416666666666669</v>
      </c>
      <c r="C3" s="44"/>
      <c r="D3" s="47">
        <v>0</v>
      </c>
      <c r="E3" s="46">
        <f>B3+B2-D3</f>
        <v>0.91666666666666674</v>
      </c>
    </row>
    <row r="4" spans="1:6" x14ac:dyDescent="0.3">
      <c r="A4" s="44" t="s">
        <v>48</v>
      </c>
      <c r="B4" s="35">
        <v>0.3125</v>
      </c>
      <c r="C4" s="48"/>
      <c r="D4" s="47">
        <v>0</v>
      </c>
      <c r="E4" s="46">
        <f>B2+B4+B3-D4</f>
        <v>1.2291666666666667</v>
      </c>
    </row>
    <row r="5" spans="1:6" x14ac:dyDescent="0.3">
      <c r="A5" s="48" t="s">
        <v>49</v>
      </c>
      <c r="B5" s="46">
        <v>0.33333333333333331</v>
      </c>
      <c r="C5" s="48" t="s">
        <v>58</v>
      </c>
      <c r="D5" s="47">
        <v>0.33333333333333331</v>
      </c>
      <c r="E5" s="46">
        <f>B3+B5+B4+B2-D5</f>
        <v>1.2291666666666667</v>
      </c>
    </row>
    <row r="6" spans="1:6" x14ac:dyDescent="0.3">
      <c r="A6" s="48" t="s">
        <v>53</v>
      </c>
      <c r="B6" s="55">
        <v>0.60416666666666663</v>
      </c>
      <c r="C6" s="48" t="s">
        <v>59</v>
      </c>
      <c r="D6" s="47">
        <v>0.33333333333333331</v>
      </c>
      <c r="E6" s="46">
        <f>B2+B3+B4+B5+B6-D5-D6</f>
        <v>1.5</v>
      </c>
    </row>
    <row r="7" spans="1:6" x14ac:dyDescent="0.3">
      <c r="A7" s="48" t="s">
        <v>57</v>
      </c>
      <c r="B7" s="46">
        <v>2.25</v>
      </c>
      <c r="C7" s="48"/>
      <c r="D7" s="47">
        <v>0</v>
      </c>
      <c r="E7" s="46">
        <f>B2+B3+B4+B5+B6+B7-D5-D6-D7</f>
        <v>3.7499999999999996</v>
      </c>
    </row>
    <row r="8" spans="1:6" ht="42" x14ac:dyDescent="0.3">
      <c r="A8" s="48" t="s">
        <v>61</v>
      </c>
      <c r="B8" s="59">
        <v>0.79166666666666663</v>
      </c>
      <c r="C8" s="58" t="s">
        <v>70</v>
      </c>
      <c r="D8" s="47">
        <v>0.91666666666666663</v>
      </c>
      <c r="E8" s="46">
        <f>B2+B3+B4+B5+B6+B7+B8-D2-D3-D4-D5-D6-D7-D8</f>
        <v>3.6250000000000004</v>
      </c>
    </row>
    <row r="9" spans="1:6" x14ac:dyDescent="0.3">
      <c r="A9" s="48" t="s">
        <v>64</v>
      </c>
      <c r="B9" s="46">
        <v>0.22916666666666666</v>
      </c>
      <c r="C9" s="58"/>
      <c r="D9" s="47">
        <v>0</v>
      </c>
      <c r="E9" s="46">
        <f>B2+B3+B4+B5+B6+B7+B8+B9-D2-D3-D4-D5-D6-D7-D8-D9</f>
        <v>3.8541666666666674</v>
      </c>
    </row>
    <row r="10" spans="1:6" x14ac:dyDescent="0.3">
      <c r="A10" s="48" t="s">
        <v>71</v>
      </c>
      <c r="B10" s="46">
        <v>0.64583333333333381</v>
      </c>
      <c r="C10" s="58" t="s">
        <v>69</v>
      </c>
      <c r="D10" s="47">
        <v>0.20833333333333334</v>
      </c>
      <c r="E10" s="46">
        <f>SUM(B:B)-SUM(D:D)</f>
        <v>4.2916666666666679</v>
      </c>
    </row>
    <row r="11" spans="1:6" x14ac:dyDescent="0.3">
      <c r="A11" s="48" t="s">
        <v>50</v>
      </c>
      <c r="B11" s="44"/>
      <c r="C11" s="44"/>
      <c r="D11" s="47"/>
      <c r="E11" s="46">
        <f>B2+B3+B4+B5+B6+B7+B8+B9+B10-D2-D3-D4-D5-D6-D7-D8-D9-D10</f>
        <v>4.2916666666666679</v>
      </c>
      <c r="F11" s="57"/>
    </row>
  </sheetData>
  <phoneticPr fontId="8" type="noConversion"/>
  <pageMargins left="0.7" right="0.7" top="0.75" bottom="0.75" header="0.3" footer="0.3"/>
  <pageSetup paperSize="9" orientation="portrait" r:id="rId1"/>
  <ignoredErrors>
    <ignoredError sqref="E3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J13" sqref="J13"/>
    </sheetView>
  </sheetViews>
  <sheetFormatPr defaultColWidth="9" defaultRowHeight="14" x14ac:dyDescent="0.3"/>
  <cols>
    <col min="1" max="1" width="12.1640625" bestFit="1" customWidth="1"/>
    <col min="2" max="2" width="10" bestFit="1" customWidth="1"/>
    <col min="3" max="3" width="10" customWidth="1"/>
    <col min="4" max="4" width="12.33203125" bestFit="1" customWidth="1"/>
    <col min="5" max="5" width="10" bestFit="1" customWidth="1"/>
    <col min="6" max="6" width="15.33203125" bestFit="1" customWidth="1"/>
    <col min="7" max="7" width="12.33203125" bestFit="1" customWidth="1"/>
    <col min="8" max="8" width="18.25" bestFit="1" customWidth="1"/>
    <col min="9" max="9" width="10" bestFit="1" customWidth="1"/>
    <col min="10" max="10" width="39.75" customWidth="1"/>
    <col min="11" max="11" width="8" bestFit="1" customWidth="1"/>
    <col min="12" max="12" width="10.6640625" customWidth="1"/>
  </cols>
  <sheetData>
    <row r="1" spans="1:10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66</v>
      </c>
      <c r="H1" s="2" t="s">
        <v>7</v>
      </c>
      <c r="I1" s="2" t="s">
        <v>8</v>
      </c>
      <c r="J1" s="2" t="s">
        <v>65</v>
      </c>
    </row>
    <row r="2" spans="1:10" x14ac:dyDescent="0.3">
      <c r="A2" s="8">
        <v>44200</v>
      </c>
      <c r="B2" s="5">
        <v>0.39318287037037036</v>
      </c>
      <c r="C2" s="5">
        <f t="shared" ref="C2:C19" si="0">IF((B2&lt;TIME(9,30,0)),(TIME(9,0,0)),B2)</f>
        <v>0.375</v>
      </c>
      <c r="D2" s="5">
        <v>0.83456018518518515</v>
      </c>
      <c r="E2" s="5">
        <v>0.83333333333333337</v>
      </c>
      <c r="F2" s="5">
        <v>0.79166666666666663</v>
      </c>
      <c r="G2" s="7"/>
      <c r="H2" s="13">
        <f>E2-F2</f>
        <v>4.1666666666666741E-2</v>
      </c>
      <c r="I2" s="13"/>
      <c r="J2" s="13"/>
    </row>
    <row r="3" spans="1:10" x14ac:dyDescent="0.3">
      <c r="A3" s="8">
        <v>44201</v>
      </c>
      <c r="B3" s="5">
        <v>0.38707175925925924</v>
      </c>
      <c r="C3" s="5">
        <f t="shared" si="0"/>
        <v>0.375</v>
      </c>
      <c r="D3" s="5">
        <v>0.78751157407407402</v>
      </c>
      <c r="E3" s="5">
        <v>0.77083333333333337</v>
      </c>
      <c r="F3" s="5">
        <v>0.79166666666666663</v>
      </c>
      <c r="G3" s="7"/>
      <c r="H3" s="13"/>
      <c r="I3" s="13"/>
      <c r="J3" s="13"/>
    </row>
    <row r="4" spans="1:10" x14ac:dyDescent="0.3">
      <c r="A4" s="8">
        <v>44202</v>
      </c>
      <c r="B4" s="5">
        <v>0.38780092592592591</v>
      </c>
      <c r="C4" s="5">
        <f t="shared" si="0"/>
        <v>0.375</v>
      </c>
      <c r="D4" s="5">
        <v>0.8205324074074074</v>
      </c>
      <c r="E4" s="5">
        <v>0.8125</v>
      </c>
      <c r="F4" s="5">
        <v>0.79166666666666663</v>
      </c>
      <c r="G4" s="7"/>
      <c r="H4" s="13">
        <f>E4-F4</f>
        <v>2.083333333333337E-2</v>
      </c>
      <c r="I4" s="13"/>
      <c r="J4" s="13"/>
    </row>
    <row r="5" spans="1:10" x14ac:dyDescent="0.3">
      <c r="A5" s="8">
        <v>44203</v>
      </c>
      <c r="B5" s="5">
        <v>0.38622685185185185</v>
      </c>
      <c r="C5" s="5">
        <f t="shared" si="0"/>
        <v>0.375</v>
      </c>
      <c r="D5" s="5">
        <v>0.84355324074074067</v>
      </c>
      <c r="E5" s="5">
        <v>0.83333333333333337</v>
      </c>
      <c r="F5" s="5">
        <v>0.79166666666666663</v>
      </c>
      <c r="G5" s="53"/>
      <c r="H5" s="13">
        <f>E5-F5</f>
        <v>4.1666666666666741E-2</v>
      </c>
      <c r="I5" s="13"/>
      <c r="J5" s="13"/>
    </row>
    <row r="6" spans="1:10" x14ac:dyDescent="0.3">
      <c r="A6" s="8">
        <v>44204</v>
      </c>
      <c r="B6" s="5">
        <v>0.38688657407407406</v>
      </c>
      <c r="C6" s="5">
        <f t="shared" si="0"/>
        <v>0.375</v>
      </c>
      <c r="D6" s="5">
        <v>0.80428240740740742</v>
      </c>
      <c r="E6" s="5">
        <v>0.79166666666666663</v>
      </c>
      <c r="F6" s="5">
        <v>0.79166666666666663</v>
      </c>
      <c r="G6" s="7"/>
      <c r="H6" s="24"/>
      <c r="I6" s="13"/>
      <c r="J6" s="13"/>
    </row>
    <row r="7" spans="1:10" x14ac:dyDescent="0.3">
      <c r="A7" s="8">
        <v>44207</v>
      </c>
      <c r="B7" s="5">
        <v>0.39150462962962962</v>
      </c>
      <c r="C7" s="5">
        <f t="shared" si="0"/>
        <v>0.375</v>
      </c>
      <c r="D7" s="5">
        <v>0.78413194444444445</v>
      </c>
      <c r="E7" s="5">
        <v>0.77083333333333337</v>
      </c>
      <c r="F7" s="5">
        <v>0.79166666666666663</v>
      </c>
      <c r="G7" s="7"/>
      <c r="H7" s="13"/>
      <c r="I7" s="13"/>
      <c r="J7" s="13"/>
    </row>
    <row r="8" spans="1:10" x14ac:dyDescent="0.3">
      <c r="A8" s="8">
        <v>44208</v>
      </c>
      <c r="B8" s="5">
        <v>0.38871527777777781</v>
      </c>
      <c r="C8" s="5">
        <f t="shared" si="0"/>
        <v>0.375</v>
      </c>
      <c r="D8" s="5">
        <v>0.80098379629629635</v>
      </c>
      <c r="E8" s="5">
        <v>0.79166666666666663</v>
      </c>
      <c r="F8" s="5">
        <v>0.79166666666666663</v>
      </c>
      <c r="G8" s="7"/>
      <c r="H8" s="13"/>
      <c r="I8" s="13"/>
      <c r="J8" s="13"/>
    </row>
    <row r="9" spans="1:10" x14ac:dyDescent="0.3">
      <c r="A9" s="8">
        <v>44209</v>
      </c>
      <c r="B9" s="5">
        <v>0.38820601851851855</v>
      </c>
      <c r="C9" s="5">
        <f t="shared" si="0"/>
        <v>0.375</v>
      </c>
      <c r="D9" s="5">
        <v>0.8172800925925926</v>
      </c>
      <c r="E9" s="5">
        <v>0.8125</v>
      </c>
      <c r="F9" s="5">
        <v>0.79166666666666663</v>
      </c>
      <c r="G9" s="7"/>
      <c r="H9" s="56">
        <f t="shared" ref="H9:H15" si="1">E9-F9</f>
        <v>2.083333333333337E-2</v>
      </c>
      <c r="I9" s="13"/>
      <c r="J9" s="13"/>
    </row>
    <row r="10" spans="1:10" x14ac:dyDescent="0.3">
      <c r="A10" s="8">
        <v>44210</v>
      </c>
      <c r="B10" s="5">
        <v>0.59231481481481485</v>
      </c>
      <c r="C10" s="5">
        <f t="shared" si="0"/>
        <v>0.59231481481481485</v>
      </c>
      <c r="D10" s="5">
        <v>0.86540509259259257</v>
      </c>
      <c r="E10" s="5">
        <v>0.85416666666666663</v>
      </c>
      <c r="F10" s="5">
        <v>0.79166666666666663</v>
      </c>
      <c r="G10" s="53"/>
      <c r="H10" s="13">
        <f t="shared" si="1"/>
        <v>6.25E-2</v>
      </c>
      <c r="I10" s="5">
        <v>0.20833333333333334</v>
      </c>
      <c r="J10" s="60" t="s">
        <v>68</v>
      </c>
    </row>
    <row r="11" spans="1:10" x14ac:dyDescent="0.3">
      <c r="A11" s="8">
        <v>44211</v>
      </c>
      <c r="B11" s="5">
        <v>0.38638888888888889</v>
      </c>
      <c r="C11" s="5">
        <f t="shared" si="0"/>
        <v>0.375</v>
      </c>
      <c r="D11" s="5">
        <v>0.83366898148148139</v>
      </c>
      <c r="E11" s="5">
        <v>0.83333333333333337</v>
      </c>
      <c r="F11" s="5">
        <v>0.79166666666666663</v>
      </c>
      <c r="G11" s="7"/>
      <c r="H11" s="13">
        <f t="shared" si="1"/>
        <v>4.1666666666666741E-2</v>
      </c>
      <c r="I11" s="13"/>
      <c r="J11" s="13"/>
    </row>
    <row r="12" spans="1:10" x14ac:dyDescent="0.3">
      <c r="A12" s="8">
        <v>44214</v>
      </c>
      <c r="B12" s="5">
        <v>0.38738425925925929</v>
      </c>
      <c r="C12" s="5">
        <f t="shared" si="0"/>
        <v>0.375</v>
      </c>
      <c r="D12" s="5">
        <v>0.85827546296296298</v>
      </c>
      <c r="E12" s="5">
        <v>0.85416666666666663</v>
      </c>
      <c r="F12" s="5">
        <v>0.79166666666666663</v>
      </c>
      <c r="G12" s="7"/>
      <c r="H12" s="13">
        <f t="shared" si="1"/>
        <v>6.25E-2</v>
      </c>
      <c r="I12" s="13"/>
      <c r="J12" s="13"/>
    </row>
    <row r="13" spans="1:10" x14ac:dyDescent="0.3">
      <c r="A13" s="8">
        <v>44215</v>
      </c>
      <c r="B13" s="5">
        <v>0.38643518518518521</v>
      </c>
      <c r="C13" s="5">
        <f t="shared" si="0"/>
        <v>0.375</v>
      </c>
      <c r="D13" s="5">
        <v>0.81409722222222225</v>
      </c>
      <c r="E13" s="5">
        <v>0.8125</v>
      </c>
      <c r="F13" s="5">
        <v>0.79166666666666663</v>
      </c>
      <c r="G13" s="7"/>
      <c r="H13" s="13">
        <f t="shared" si="1"/>
        <v>2.083333333333337E-2</v>
      </c>
      <c r="I13" s="13"/>
      <c r="J13" s="13"/>
    </row>
    <row r="14" spans="1:10" x14ac:dyDescent="0.3">
      <c r="A14" s="8">
        <v>44216</v>
      </c>
      <c r="B14" s="5">
        <v>0.38490740740740742</v>
      </c>
      <c r="C14" s="5">
        <f t="shared" si="0"/>
        <v>0.375</v>
      </c>
      <c r="D14" s="5">
        <v>0.85547453703703702</v>
      </c>
      <c r="E14" s="5">
        <v>0.85416666666666663</v>
      </c>
      <c r="F14" s="5">
        <v>0.79166666666666663</v>
      </c>
      <c r="G14" s="7"/>
      <c r="H14" s="13">
        <f t="shared" si="1"/>
        <v>6.25E-2</v>
      </c>
      <c r="I14" s="13"/>
      <c r="J14" s="13"/>
    </row>
    <row r="15" spans="1:10" x14ac:dyDescent="0.3">
      <c r="A15" s="8">
        <v>44217</v>
      </c>
      <c r="B15" s="5">
        <v>0.38391203703703702</v>
      </c>
      <c r="C15" s="5">
        <f t="shared" si="0"/>
        <v>0.375</v>
      </c>
      <c r="D15" s="5">
        <v>0.83663194444444444</v>
      </c>
      <c r="E15" s="5">
        <v>0.83333333333333337</v>
      </c>
      <c r="F15" s="5">
        <v>0.79166666666666663</v>
      </c>
      <c r="G15" s="53"/>
      <c r="H15" s="13">
        <f t="shared" si="1"/>
        <v>4.1666666666666741E-2</v>
      </c>
      <c r="I15" s="13"/>
      <c r="J15" s="13"/>
    </row>
    <row r="16" spans="1:10" x14ac:dyDescent="0.3">
      <c r="A16" s="8">
        <v>44218</v>
      </c>
      <c r="B16" s="5">
        <v>0.38745370370370374</v>
      </c>
      <c r="C16" s="5">
        <f t="shared" si="0"/>
        <v>0.375</v>
      </c>
      <c r="D16" s="5">
        <v>0.79761574074074071</v>
      </c>
      <c r="E16" s="5">
        <v>0.79166666666666663</v>
      </c>
      <c r="F16" s="5">
        <v>0.79166666666666663</v>
      </c>
      <c r="G16" s="7"/>
      <c r="H16" s="13"/>
      <c r="I16" s="13"/>
      <c r="J16" s="13"/>
    </row>
    <row r="17" spans="1:10" x14ac:dyDescent="0.3">
      <c r="A17" s="8">
        <v>44221</v>
      </c>
      <c r="B17" s="5">
        <v>0.39015046296296302</v>
      </c>
      <c r="C17" s="5">
        <f t="shared" si="0"/>
        <v>0.375</v>
      </c>
      <c r="D17" s="5">
        <v>0.99938657407407405</v>
      </c>
      <c r="E17" s="5">
        <v>1</v>
      </c>
      <c r="F17" s="5">
        <v>0.79166666666666663</v>
      </c>
      <c r="G17" s="7"/>
      <c r="H17" s="13">
        <f>E17-F17</f>
        <v>0.20833333333333337</v>
      </c>
      <c r="I17" s="13"/>
      <c r="J17" s="13"/>
    </row>
    <row r="18" spans="1:10" x14ac:dyDescent="0.3">
      <c r="A18" s="8">
        <v>44222</v>
      </c>
      <c r="B18" s="5">
        <v>3.1631944444444442E-2</v>
      </c>
      <c r="C18" s="5">
        <f t="shared" si="0"/>
        <v>0.375</v>
      </c>
      <c r="D18" s="5">
        <v>0.80391203703703706</v>
      </c>
      <c r="E18" s="5">
        <v>0.79166666666666663</v>
      </c>
      <c r="F18" s="5">
        <v>0.79166666666666663</v>
      </c>
      <c r="G18" s="7"/>
      <c r="H18" s="13">
        <v>2.083333333333337E-2</v>
      </c>
      <c r="I18" s="13"/>
      <c r="J18" s="13"/>
    </row>
    <row r="19" spans="1:10" x14ac:dyDescent="0.3">
      <c r="A19" s="8">
        <v>44223</v>
      </c>
      <c r="B19" s="5">
        <v>0.39199074074074075</v>
      </c>
      <c r="C19" s="5">
        <f t="shared" si="0"/>
        <v>0.375</v>
      </c>
      <c r="D19" s="5">
        <v>0.78792824074074075</v>
      </c>
      <c r="E19" s="5">
        <v>0.77083333333333337</v>
      </c>
      <c r="F19" s="5">
        <v>0.79166666666666663</v>
      </c>
      <c r="G19" s="7"/>
      <c r="H19" s="13"/>
      <c r="I19" s="13"/>
      <c r="J19" s="13"/>
    </row>
    <row r="20" spans="1:10" x14ac:dyDescent="0.3">
      <c r="A20" s="8">
        <v>44224</v>
      </c>
      <c r="B20" s="5">
        <v>0.79372685185185177</v>
      </c>
      <c r="C20" s="5">
        <v>0.375</v>
      </c>
      <c r="D20" s="5">
        <v>0.80812499999999998</v>
      </c>
      <c r="E20" s="5">
        <v>0.79166666666666663</v>
      </c>
      <c r="F20" s="5">
        <v>0.79166666666666663</v>
      </c>
      <c r="G20" s="53"/>
      <c r="H20" s="13"/>
      <c r="I20" s="13"/>
      <c r="J20" s="13" t="s">
        <v>67</v>
      </c>
    </row>
    <row r="21" spans="1:10" x14ac:dyDescent="0.3">
      <c r="A21" s="8">
        <v>44225</v>
      </c>
      <c r="B21" s="5">
        <v>0.3825810185185185</v>
      </c>
      <c r="C21" s="5">
        <f>IF((B21&lt;TIME(9,30,0)),(TIME(9,0,0)),B21)</f>
        <v>0.375</v>
      </c>
      <c r="D21" s="5">
        <v>0.76689814814814816</v>
      </c>
      <c r="E21" s="5">
        <v>0.75</v>
      </c>
      <c r="F21" s="5">
        <v>0.79166666666666663</v>
      </c>
      <c r="G21" s="7"/>
      <c r="H21" s="13"/>
      <c r="I21" s="13"/>
      <c r="J21" s="13"/>
    </row>
    <row r="22" spans="1:10" x14ac:dyDescent="0.3">
      <c r="H22" s="57">
        <f>SUM(H2:H21)</f>
        <v>0.64583333333333381</v>
      </c>
      <c r="I22" s="57">
        <f>SUM(I2:I21)</f>
        <v>0.20833333333333334</v>
      </c>
      <c r="J22" s="57">
        <f>H22-I22</f>
        <v>0.43750000000000044</v>
      </c>
    </row>
  </sheetData>
  <sortState ref="A2:J21">
    <sortCondition ref="A2:A21"/>
  </sortState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zoomScale="55" zoomScaleNormal="55" workbookViewId="0">
      <selection activeCell="AB16" sqref="AB16"/>
    </sheetView>
  </sheetViews>
  <sheetFormatPr defaultRowHeight="14" x14ac:dyDescent="0.3"/>
  <sheetData/>
  <phoneticPr fontId="8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H14" sqref="H14"/>
    </sheetView>
  </sheetViews>
  <sheetFormatPr defaultColWidth="9" defaultRowHeight="14" x14ac:dyDescent="0.3"/>
  <cols>
    <col min="1" max="1" width="12.1640625" bestFit="1" customWidth="1"/>
    <col min="2" max="2" width="10" bestFit="1" customWidth="1"/>
    <col min="3" max="3" width="10" customWidth="1"/>
    <col min="4" max="4" width="12.33203125" bestFit="1" customWidth="1"/>
    <col min="5" max="5" width="10" bestFit="1" customWidth="1"/>
    <col min="6" max="6" width="15.33203125" bestFit="1" customWidth="1"/>
    <col min="7" max="7" width="12.33203125" bestFit="1" customWidth="1"/>
    <col min="8" max="8" width="18.25" bestFit="1" customWidth="1"/>
    <col min="9" max="9" width="8.5" bestFit="1" customWidth="1"/>
    <col min="10" max="10" width="8" bestFit="1" customWidth="1"/>
    <col min="11" max="11" width="16.75" customWidth="1"/>
    <col min="16" max="16" width="12.08203125" customWidth="1"/>
    <col min="18" max="18" width="10.6640625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8">
        <v>44166</v>
      </c>
      <c r="B2" s="5">
        <v>0.38999999999999996</v>
      </c>
      <c r="C2" s="5">
        <f t="shared" ref="C2:C24" si="0">IF((B2&lt;TIME(9,30,0)),(TIME(9,0,0)),B2)</f>
        <v>0.375</v>
      </c>
      <c r="D2" s="5">
        <v>0.77990740740740738</v>
      </c>
      <c r="E2" s="5">
        <v>0.77083333333333337</v>
      </c>
      <c r="F2" s="5">
        <v>0.79166666666666663</v>
      </c>
      <c r="G2" s="7" t="s">
        <v>51</v>
      </c>
      <c r="H2" s="13"/>
    </row>
    <row r="3" spans="1:9" x14ac:dyDescent="0.3">
      <c r="A3" s="8">
        <v>44167</v>
      </c>
      <c r="B3" s="5">
        <v>0.38995370370370369</v>
      </c>
      <c r="C3" s="5">
        <f t="shared" si="0"/>
        <v>0.375</v>
      </c>
      <c r="D3" s="5">
        <v>0.77210648148148142</v>
      </c>
      <c r="E3" s="5">
        <v>0.77083333333333337</v>
      </c>
      <c r="F3" s="5">
        <v>0.79166666666666663</v>
      </c>
      <c r="G3" s="7" t="s">
        <v>10</v>
      </c>
      <c r="H3" s="13"/>
    </row>
    <row r="4" spans="1:9" x14ac:dyDescent="0.3">
      <c r="A4" s="8">
        <v>44168</v>
      </c>
      <c r="B4" s="5">
        <v>0.38898148148148143</v>
      </c>
      <c r="C4" s="5">
        <f t="shared" si="0"/>
        <v>0.375</v>
      </c>
      <c r="D4" s="5">
        <v>0.76880787037037035</v>
      </c>
      <c r="E4" s="5">
        <v>0.75</v>
      </c>
      <c r="F4" s="5">
        <v>0.79166666666666663</v>
      </c>
      <c r="G4" s="7" t="s">
        <v>11</v>
      </c>
      <c r="H4" s="13"/>
    </row>
    <row r="5" spans="1:9" x14ac:dyDescent="0.3">
      <c r="A5" s="8">
        <v>44169</v>
      </c>
      <c r="B5" s="5">
        <v>0.38560185185185186</v>
      </c>
      <c r="C5" s="5">
        <f t="shared" si="0"/>
        <v>0.375</v>
      </c>
      <c r="D5" s="5">
        <v>0.8025000000000001</v>
      </c>
      <c r="E5" s="5">
        <v>0.79166666666666663</v>
      </c>
      <c r="F5" s="5">
        <v>0.79166666666666663</v>
      </c>
      <c r="G5" s="53" t="s">
        <v>12</v>
      </c>
      <c r="H5" s="13"/>
    </row>
    <row r="6" spans="1:9" x14ac:dyDescent="0.3">
      <c r="A6" s="8">
        <v>44172</v>
      </c>
      <c r="B6" s="5">
        <v>0.39307870370370374</v>
      </c>
      <c r="C6" s="5">
        <f t="shared" si="0"/>
        <v>0.375</v>
      </c>
      <c r="D6" s="5">
        <v>0.88226851851851851</v>
      </c>
      <c r="E6" s="5">
        <v>0.875</v>
      </c>
      <c r="F6" s="5">
        <v>0.79166666666666663</v>
      </c>
      <c r="G6" s="7" t="s">
        <v>52</v>
      </c>
      <c r="H6" s="13">
        <f>E6-F6</f>
        <v>8.333333333333337E-2</v>
      </c>
    </row>
    <row r="7" spans="1:9" x14ac:dyDescent="0.3">
      <c r="A7" s="8">
        <v>44173</v>
      </c>
      <c r="B7" s="5">
        <v>0.3901736111111111</v>
      </c>
      <c r="C7" s="5">
        <f t="shared" si="0"/>
        <v>0.375</v>
      </c>
      <c r="D7" s="5">
        <v>0.78513888888888894</v>
      </c>
      <c r="E7" s="5">
        <v>0.77083333333333337</v>
      </c>
      <c r="F7" s="5">
        <v>0.79166666666666663</v>
      </c>
      <c r="G7" s="7" t="s">
        <v>51</v>
      </c>
      <c r="H7" s="13"/>
    </row>
    <row r="8" spans="1:9" x14ac:dyDescent="0.3">
      <c r="A8" s="8">
        <v>44174</v>
      </c>
      <c r="B8" s="5">
        <v>0.39325231481481482</v>
      </c>
      <c r="C8" s="5">
        <f t="shared" si="0"/>
        <v>0.375</v>
      </c>
      <c r="D8" s="5">
        <v>0.79523148148148148</v>
      </c>
      <c r="E8" s="5">
        <v>0.79166666666666663</v>
      </c>
      <c r="F8" s="5">
        <v>0.79166666666666663</v>
      </c>
      <c r="G8" s="7" t="s">
        <v>10</v>
      </c>
      <c r="H8" s="13"/>
    </row>
    <row r="9" spans="1:9" x14ac:dyDescent="0.3">
      <c r="A9" s="8">
        <v>44175</v>
      </c>
      <c r="B9" s="5">
        <v>0.38458333333333333</v>
      </c>
      <c r="C9" s="5">
        <f t="shared" si="0"/>
        <v>0.375</v>
      </c>
      <c r="D9" s="5">
        <v>0.80964120370370374</v>
      </c>
      <c r="E9" s="5">
        <v>0.79166666666666663</v>
      </c>
      <c r="F9" s="5">
        <v>0.79166666666666663</v>
      </c>
      <c r="G9" s="7" t="s">
        <v>11</v>
      </c>
      <c r="H9" s="13"/>
    </row>
    <row r="10" spans="1:9" x14ac:dyDescent="0.3">
      <c r="A10" s="8">
        <v>44176</v>
      </c>
      <c r="B10" s="5">
        <v>0.3877430555555556</v>
      </c>
      <c r="C10" s="5">
        <f t="shared" si="0"/>
        <v>0.375</v>
      </c>
      <c r="D10" s="5">
        <v>0.7628125</v>
      </c>
      <c r="E10" s="5">
        <v>0.75</v>
      </c>
      <c r="F10" s="5">
        <v>0.79166666666666663</v>
      </c>
      <c r="G10" s="53" t="s">
        <v>12</v>
      </c>
      <c r="H10" s="13"/>
    </row>
    <row r="11" spans="1:9" x14ac:dyDescent="0.3">
      <c r="A11" s="8">
        <v>44179</v>
      </c>
      <c r="B11" s="5">
        <v>0.36895833333333333</v>
      </c>
      <c r="C11" s="5">
        <f t="shared" si="0"/>
        <v>0.375</v>
      </c>
      <c r="D11" s="5">
        <v>0.78112268518518524</v>
      </c>
      <c r="E11" s="5">
        <v>0.77083333333333337</v>
      </c>
      <c r="F11" s="5">
        <v>0.79166666666666663</v>
      </c>
      <c r="G11" s="7" t="s">
        <v>52</v>
      </c>
      <c r="H11" s="13"/>
    </row>
    <row r="12" spans="1:9" x14ac:dyDescent="0.3">
      <c r="A12" s="8">
        <v>44180</v>
      </c>
      <c r="B12" s="5">
        <v>0.39181712962962961</v>
      </c>
      <c r="C12" s="5">
        <f t="shared" si="0"/>
        <v>0.375</v>
      </c>
      <c r="D12" s="5">
        <v>0.77101851851851855</v>
      </c>
      <c r="E12" s="5">
        <v>0.77083333333333337</v>
      </c>
      <c r="F12" s="5">
        <v>0.79166666666666663</v>
      </c>
      <c r="G12" s="7" t="s">
        <v>51</v>
      </c>
      <c r="H12" s="13"/>
    </row>
    <row r="13" spans="1:9" x14ac:dyDescent="0.3">
      <c r="A13" s="8">
        <v>44181</v>
      </c>
      <c r="B13" s="5">
        <v>0.38771990740740742</v>
      </c>
      <c r="C13" s="5">
        <f t="shared" si="0"/>
        <v>0.375</v>
      </c>
      <c r="D13" s="5">
        <v>0.79445601851851855</v>
      </c>
      <c r="E13" s="5">
        <v>0.79166666666666663</v>
      </c>
      <c r="F13" s="5">
        <v>0.79166666666666663</v>
      </c>
      <c r="G13" s="7" t="s">
        <v>10</v>
      </c>
      <c r="H13" s="13"/>
    </row>
    <row r="14" spans="1:9" x14ac:dyDescent="0.3">
      <c r="A14" s="8">
        <v>44182</v>
      </c>
      <c r="B14" s="5">
        <v>0.38725694444444447</v>
      </c>
      <c r="C14" s="5">
        <f t="shared" si="0"/>
        <v>0.375</v>
      </c>
      <c r="D14" s="5">
        <v>0.85560185185185189</v>
      </c>
      <c r="E14" s="5">
        <v>0.85416666666666663</v>
      </c>
      <c r="F14" s="5">
        <v>0.79166666666666663</v>
      </c>
      <c r="G14" s="7" t="s">
        <v>11</v>
      </c>
      <c r="H14" s="13">
        <f>E14-F14</f>
        <v>6.25E-2</v>
      </c>
    </row>
    <row r="15" spans="1:9" x14ac:dyDescent="0.3">
      <c r="A15" s="8">
        <v>44183</v>
      </c>
      <c r="B15" s="5">
        <v>0.38537037037037036</v>
      </c>
      <c r="C15" s="5">
        <f t="shared" si="0"/>
        <v>0.375</v>
      </c>
      <c r="D15" s="5">
        <v>0.80557870370370377</v>
      </c>
      <c r="E15" s="5">
        <v>0.79166666666666663</v>
      </c>
      <c r="F15" s="5">
        <v>0.79166666666666663</v>
      </c>
      <c r="G15" s="53" t="s">
        <v>12</v>
      </c>
      <c r="H15" s="13"/>
    </row>
    <row r="16" spans="1:9" x14ac:dyDescent="0.3">
      <c r="A16" s="8">
        <v>44186</v>
      </c>
      <c r="B16" s="5">
        <v>0.39297453703703705</v>
      </c>
      <c r="C16" s="5">
        <f t="shared" si="0"/>
        <v>0.375</v>
      </c>
      <c r="D16" s="5">
        <v>0.78356481481481488</v>
      </c>
      <c r="E16" s="5">
        <v>0.77083333333333337</v>
      </c>
      <c r="F16" s="5">
        <v>0.79166666666666663</v>
      </c>
      <c r="G16" s="7" t="s">
        <v>52</v>
      </c>
      <c r="H16" s="13"/>
    </row>
    <row r="17" spans="1:8" x14ac:dyDescent="0.3">
      <c r="A17" s="8">
        <v>44187</v>
      </c>
      <c r="B17" s="5">
        <v>0.39245370370370369</v>
      </c>
      <c r="C17" s="5">
        <f t="shared" si="0"/>
        <v>0.375</v>
      </c>
      <c r="D17" s="5">
        <v>0.81324074074074071</v>
      </c>
      <c r="E17" s="5">
        <v>0.8125</v>
      </c>
      <c r="F17" s="5">
        <v>0.79166666666666663</v>
      </c>
      <c r="G17" s="7" t="s">
        <v>51</v>
      </c>
      <c r="H17" s="13">
        <f>E17-F17</f>
        <v>2.083333333333337E-2</v>
      </c>
    </row>
    <row r="18" spans="1:8" x14ac:dyDescent="0.3">
      <c r="A18" s="8">
        <v>44188</v>
      </c>
      <c r="B18" s="5">
        <v>0.38817129629629626</v>
      </c>
      <c r="C18" s="5">
        <f t="shared" si="0"/>
        <v>0.375</v>
      </c>
      <c r="D18" s="5">
        <v>0.79760416666666656</v>
      </c>
      <c r="E18" s="5">
        <v>0.79166666666666663</v>
      </c>
      <c r="F18" s="5">
        <v>0.79166666666666663</v>
      </c>
      <c r="G18" s="7" t="s">
        <v>10</v>
      </c>
      <c r="H18" s="13"/>
    </row>
    <row r="19" spans="1:8" x14ac:dyDescent="0.3">
      <c r="A19" s="8">
        <v>44189</v>
      </c>
      <c r="B19" s="5">
        <v>0.38785879629629627</v>
      </c>
      <c r="C19" s="5">
        <f t="shared" si="0"/>
        <v>0.375</v>
      </c>
      <c r="D19" s="5">
        <v>0.7817708333333333</v>
      </c>
      <c r="E19" s="5">
        <v>0.77083333333333337</v>
      </c>
      <c r="F19" s="5">
        <v>0.79166666666666663</v>
      </c>
      <c r="G19" s="7" t="s">
        <v>11</v>
      </c>
      <c r="H19" s="13"/>
    </row>
    <row r="20" spans="1:8" x14ac:dyDescent="0.3">
      <c r="A20" s="8">
        <v>44190</v>
      </c>
      <c r="B20" s="5">
        <v>0.38972222222222225</v>
      </c>
      <c r="C20" s="5">
        <f t="shared" si="0"/>
        <v>0.375</v>
      </c>
      <c r="D20" s="5">
        <v>0.78577546296296286</v>
      </c>
      <c r="E20" s="5">
        <v>0.77083333333333337</v>
      </c>
      <c r="F20" s="5">
        <v>0.79166666666666663</v>
      </c>
      <c r="G20" s="53" t="s">
        <v>12</v>
      </c>
      <c r="H20" s="13"/>
    </row>
    <row r="21" spans="1:8" x14ac:dyDescent="0.3">
      <c r="A21" s="8">
        <v>44193</v>
      </c>
      <c r="B21" s="5">
        <v>0.39369212962962963</v>
      </c>
      <c r="C21" s="5">
        <f t="shared" si="0"/>
        <v>0.375</v>
      </c>
      <c r="D21" s="5">
        <v>0.78430555555555559</v>
      </c>
      <c r="E21" s="5">
        <v>0.77083333333333337</v>
      </c>
      <c r="F21" s="5">
        <v>0.79166666666666663</v>
      </c>
      <c r="G21" s="7" t="s">
        <v>52</v>
      </c>
      <c r="H21" s="13"/>
    </row>
    <row r="22" spans="1:8" x14ac:dyDescent="0.3">
      <c r="A22" s="8">
        <v>44194</v>
      </c>
      <c r="B22" s="5">
        <v>0.39158564814814811</v>
      </c>
      <c r="C22" s="5">
        <f t="shared" si="0"/>
        <v>0.375</v>
      </c>
      <c r="D22" s="5">
        <v>0.80302083333333341</v>
      </c>
      <c r="E22" s="5">
        <v>0.79166666666666663</v>
      </c>
      <c r="F22" s="5">
        <v>0.79166666666666663</v>
      </c>
      <c r="G22" s="7" t="s">
        <v>51</v>
      </c>
      <c r="H22" s="13"/>
    </row>
    <row r="23" spans="1:8" x14ac:dyDescent="0.3">
      <c r="A23" s="8">
        <v>44195</v>
      </c>
      <c r="B23" s="5">
        <v>0.39329861111111114</v>
      </c>
      <c r="C23" s="5">
        <f t="shared" si="0"/>
        <v>0.375</v>
      </c>
      <c r="D23" s="5">
        <v>0.82285879629629621</v>
      </c>
      <c r="E23" s="5">
        <v>0.8125</v>
      </c>
      <c r="F23" s="5">
        <v>0.79166666666666663</v>
      </c>
      <c r="G23" s="7" t="s">
        <v>10</v>
      </c>
      <c r="H23" s="13">
        <f>E23-F23</f>
        <v>2.083333333333337E-2</v>
      </c>
    </row>
    <row r="24" spans="1:8" x14ac:dyDescent="0.3">
      <c r="A24" s="8">
        <v>44196</v>
      </c>
      <c r="B24" s="5">
        <v>0.3871412037037037</v>
      </c>
      <c r="C24" s="5">
        <f t="shared" si="0"/>
        <v>0.375</v>
      </c>
      <c r="D24" s="5">
        <v>0.83479166666666671</v>
      </c>
      <c r="E24" s="5">
        <v>0.83333333333333337</v>
      </c>
      <c r="F24" s="5">
        <v>0.79166666666666663</v>
      </c>
      <c r="G24" s="7" t="s">
        <v>11</v>
      </c>
      <c r="H24" s="13">
        <f>E24-F24</f>
        <v>4.1666666666666741E-2</v>
      </c>
    </row>
    <row r="25" spans="1:8" x14ac:dyDescent="0.3">
      <c r="H25" s="57">
        <f>SUM(H3:H24)</f>
        <v>0.22916666666666685</v>
      </c>
    </row>
  </sheetData>
  <sortState ref="A2:J24">
    <sortCondition ref="A2:A24"/>
  </sortState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zoomScale="55" zoomScaleNormal="55" workbookViewId="0">
      <selection activeCell="N21" sqref="N21"/>
    </sheetView>
  </sheetViews>
  <sheetFormatPr defaultRowHeight="14" x14ac:dyDescent="0.3"/>
  <sheetData/>
  <phoneticPr fontId="5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A7" workbookViewId="0">
      <selection activeCell="H24" sqref="H24"/>
    </sheetView>
  </sheetViews>
  <sheetFormatPr defaultColWidth="9" defaultRowHeight="14" x14ac:dyDescent="0.3"/>
  <cols>
    <col min="1" max="1" width="12.1640625" bestFit="1" customWidth="1"/>
    <col min="2" max="2" width="10" bestFit="1" customWidth="1"/>
    <col min="3" max="3" width="12.33203125" bestFit="1" customWidth="1"/>
    <col min="4" max="4" width="10" bestFit="1" customWidth="1"/>
    <col min="5" max="5" width="15.33203125" bestFit="1" customWidth="1"/>
    <col min="6" max="6" width="12.33203125" bestFit="1" customWidth="1"/>
    <col min="7" max="7" width="18.25" bestFit="1" customWidth="1"/>
    <col min="8" max="9" width="8.5" bestFit="1" customWidth="1"/>
    <col min="10" max="10" width="8" bestFit="1" customWidth="1"/>
    <col min="11" max="11" width="16.75" customWidth="1"/>
    <col min="16" max="16" width="12.08203125" customWidth="1"/>
    <col min="18" max="18" width="10.6640625" customWidth="1"/>
  </cols>
  <sheetData>
    <row r="1" spans="1:10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2" t="s">
        <v>9</v>
      </c>
    </row>
    <row r="2" spans="1:10" x14ac:dyDescent="0.3">
      <c r="A2" s="8">
        <v>44136</v>
      </c>
      <c r="B2" s="5">
        <v>5.8865740740740739E-2</v>
      </c>
      <c r="C2" s="5">
        <f>IF((B2&lt;TIME(9,30,0)),(TIME(9,0,0)),B2)</f>
        <v>0.375</v>
      </c>
      <c r="D2" s="5">
        <v>0.79471064814814818</v>
      </c>
      <c r="E2" s="5">
        <v>0.79166666666666663</v>
      </c>
      <c r="F2" s="6">
        <v>0.54166666666666663</v>
      </c>
      <c r="G2" s="7" t="s">
        <v>56</v>
      </c>
      <c r="H2" s="13">
        <f>E2-F2</f>
        <v>0.25</v>
      </c>
      <c r="I2" s="13"/>
      <c r="J2" s="15"/>
    </row>
    <row r="3" spans="1:10" x14ac:dyDescent="0.3">
      <c r="A3" s="8">
        <v>44137</v>
      </c>
      <c r="B3" s="5">
        <v>0.40540509259259255</v>
      </c>
      <c r="C3" s="5">
        <v>0.375</v>
      </c>
      <c r="D3" s="5">
        <v>0.79348379629629628</v>
      </c>
      <c r="E3" s="5">
        <v>0.79166666666666663</v>
      </c>
      <c r="F3" s="6">
        <v>0.79166666666666663</v>
      </c>
      <c r="G3" s="7" t="s">
        <v>52</v>
      </c>
      <c r="H3" s="13"/>
      <c r="I3" s="13"/>
      <c r="J3" s="15"/>
    </row>
    <row r="4" spans="1:10" x14ac:dyDescent="0.3">
      <c r="A4" s="8">
        <v>44138</v>
      </c>
      <c r="B4" s="5">
        <v>0.3833333333333333</v>
      </c>
      <c r="C4" s="5">
        <f t="shared" ref="C4:C10" si="0">IF((B4&lt;TIME(9,30,0)),(TIME(9,0,0)),B4)</f>
        <v>0.375</v>
      </c>
      <c r="D4" s="5">
        <v>0.83355324074074078</v>
      </c>
      <c r="E4" s="5">
        <v>0.83333333333333337</v>
      </c>
      <c r="F4" s="6">
        <v>0.79166666666666663</v>
      </c>
      <c r="G4" s="7" t="s">
        <v>51</v>
      </c>
      <c r="H4" s="13">
        <f>E4-F4</f>
        <v>4.1666666666666741E-2</v>
      </c>
      <c r="I4" s="13"/>
      <c r="J4" s="15"/>
    </row>
    <row r="5" spans="1:10" x14ac:dyDescent="0.3">
      <c r="A5" s="8">
        <v>44139</v>
      </c>
      <c r="B5" s="5">
        <v>0.38741898148148146</v>
      </c>
      <c r="C5" s="5">
        <f t="shared" si="0"/>
        <v>0.375</v>
      </c>
      <c r="D5" s="5">
        <v>0.8464814814814815</v>
      </c>
      <c r="E5" s="5">
        <v>0.83333333333333337</v>
      </c>
      <c r="F5" s="6">
        <v>0.79166666666666663</v>
      </c>
      <c r="G5" s="7" t="s">
        <v>10</v>
      </c>
      <c r="H5" s="13">
        <f>E5-F5</f>
        <v>4.1666666666666741E-2</v>
      </c>
      <c r="I5" s="13"/>
      <c r="J5" s="15"/>
    </row>
    <row r="6" spans="1:10" x14ac:dyDescent="0.3">
      <c r="A6" s="8">
        <v>44140</v>
      </c>
      <c r="B6" s="5">
        <v>0.38850694444444445</v>
      </c>
      <c r="C6" s="5">
        <f t="shared" si="0"/>
        <v>0.375</v>
      </c>
      <c r="D6" s="5">
        <v>0.83849537037037036</v>
      </c>
      <c r="E6" s="5">
        <v>0.83333333333333337</v>
      </c>
      <c r="F6" s="6">
        <v>0.79166666666666663</v>
      </c>
      <c r="G6" s="7" t="s">
        <v>11</v>
      </c>
      <c r="H6" s="13">
        <f>E6-F6</f>
        <v>4.1666666666666741E-2</v>
      </c>
      <c r="I6" s="13"/>
      <c r="J6" s="15"/>
    </row>
    <row r="7" spans="1:10" x14ac:dyDescent="0.3">
      <c r="A7" s="8">
        <v>44141</v>
      </c>
      <c r="B7" s="5">
        <v>0.37952546296296297</v>
      </c>
      <c r="C7" s="5">
        <f t="shared" si="0"/>
        <v>0.375</v>
      </c>
      <c r="D7" s="5">
        <v>0.77145833333333336</v>
      </c>
      <c r="E7" s="5">
        <v>0.77083333333333337</v>
      </c>
      <c r="F7" s="6">
        <v>0.79166666666666663</v>
      </c>
      <c r="G7" s="53" t="s">
        <v>12</v>
      </c>
      <c r="H7" s="13"/>
      <c r="I7" s="13"/>
      <c r="J7" s="15"/>
    </row>
    <row r="8" spans="1:10" x14ac:dyDescent="0.3">
      <c r="A8" s="8">
        <v>44144</v>
      </c>
      <c r="B8" s="5">
        <v>0.37753472222222223</v>
      </c>
      <c r="C8" s="5">
        <f t="shared" si="0"/>
        <v>0.375</v>
      </c>
      <c r="D8" s="5">
        <v>0.83513888888888888</v>
      </c>
      <c r="E8" s="5">
        <v>0.83333333333333337</v>
      </c>
      <c r="F8" s="6">
        <v>0.79166666666666663</v>
      </c>
      <c r="G8" s="7" t="s">
        <v>52</v>
      </c>
      <c r="H8" s="13">
        <f>E8-F8</f>
        <v>4.1666666666666741E-2</v>
      </c>
      <c r="I8" s="13"/>
      <c r="J8" s="15"/>
    </row>
    <row r="9" spans="1:10" x14ac:dyDescent="0.3">
      <c r="A9" s="8">
        <v>44145</v>
      </c>
      <c r="B9" s="5">
        <v>0.37486111111111109</v>
      </c>
      <c r="C9" s="5">
        <f t="shared" si="0"/>
        <v>0.375</v>
      </c>
      <c r="D9" s="5">
        <v>0.97313657407407417</v>
      </c>
      <c r="E9" s="5">
        <v>1</v>
      </c>
      <c r="F9" s="6">
        <v>0.79166666666666663</v>
      </c>
      <c r="G9" s="7" t="s">
        <v>60</v>
      </c>
      <c r="H9" s="13">
        <f>E9-F9</f>
        <v>0.20833333333333337</v>
      </c>
      <c r="I9" s="13"/>
      <c r="J9" s="15"/>
    </row>
    <row r="10" spans="1:10" x14ac:dyDescent="0.3">
      <c r="A10" s="8">
        <v>44146</v>
      </c>
      <c r="B10" s="5">
        <v>5.9398148148148144E-2</v>
      </c>
      <c r="C10" s="5">
        <f t="shared" si="0"/>
        <v>0.375</v>
      </c>
      <c r="D10" s="5">
        <v>0.76702546296296292</v>
      </c>
      <c r="E10" s="5">
        <v>0.75</v>
      </c>
      <c r="F10" s="6">
        <v>0.79166666666666663</v>
      </c>
      <c r="G10" s="7" t="s">
        <v>60</v>
      </c>
      <c r="H10" s="13">
        <v>4.1666666666666664E-2</v>
      </c>
      <c r="I10" s="50"/>
      <c r="J10" s="21"/>
    </row>
    <row r="11" spans="1:10" x14ac:dyDescent="0.3">
      <c r="A11" s="8">
        <v>44147</v>
      </c>
      <c r="B11" s="5">
        <v>0.40337962962962964</v>
      </c>
      <c r="C11" s="5">
        <v>0.375</v>
      </c>
      <c r="D11" s="5">
        <v>0.78309027777777773</v>
      </c>
      <c r="E11" s="5">
        <v>0.77083333333333337</v>
      </c>
      <c r="F11" s="6">
        <v>0.79166666666666663</v>
      </c>
      <c r="G11" s="7" t="s">
        <v>11</v>
      </c>
      <c r="H11" s="13"/>
      <c r="I11" s="13"/>
      <c r="J11" s="15"/>
    </row>
    <row r="12" spans="1:10" x14ac:dyDescent="0.3">
      <c r="A12" s="8">
        <v>44148</v>
      </c>
      <c r="B12" s="5">
        <v>0.38612268518518517</v>
      </c>
      <c r="C12" s="5">
        <f t="shared" ref="C12:C17" si="1">IF((B12&lt;TIME(9,30,0)),(TIME(9,0,0)),B12)</f>
        <v>0.375</v>
      </c>
      <c r="D12" s="5">
        <v>0.80636574074074074</v>
      </c>
      <c r="E12" s="5">
        <v>0.79166666666666663</v>
      </c>
      <c r="F12" s="6">
        <v>0.79166666666666663</v>
      </c>
      <c r="G12" s="53" t="s">
        <v>12</v>
      </c>
      <c r="H12" s="13"/>
      <c r="I12" s="13"/>
      <c r="J12" s="15"/>
    </row>
    <row r="13" spans="1:10" x14ac:dyDescent="0.3">
      <c r="A13" s="8">
        <v>44151</v>
      </c>
      <c r="B13" s="5">
        <v>0.39077546296296295</v>
      </c>
      <c r="C13" s="5">
        <f t="shared" si="1"/>
        <v>0.375</v>
      </c>
      <c r="D13" s="5">
        <v>0.79828703703703707</v>
      </c>
      <c r="E13" s="5">
        <v>0.79166666666666663</v>
      </c>
      <c r="F13" s="6">
        <v>0.79166666666666663</v>
      </c>
      <c r="G13" s="7" t="s">
        <v>52</v>
      </c>
      <c r="H13" s="13"/>
      <c r="I13" s="13"/>
      <c r="J13" s="15"/>
    </row>
    <row r="14" spans="1:10" x14ac:dyDescent="0.3">
      <c r="A14" s="8">
        <v>44152</v>
      </c>
      <c r="B14" s="5">
        <v>0.39354166666666668</v>
      </c>
      <c r="C14" s="5">
        <f t="shared" si="1"/>
        <v>0.375</v>
      </c>
      <c r="D14" s="5">
        <v>0.8680092592592592</v>
      </c>
      <c r="E14" s="5">
        <v>0.85416666666666663</v>
      </c>
      <c r="F14" s="6">
        <v>0.79166666666666663</v>
      </c>
      <c r="G14" s="7" t="s">
        <v>51</v>
      </c>
      <c r="H14" s="13">
        <f>E14-F14</f>
        <v>6.25E-2</v>
      </c>
      <c r="I14" s="13"/>
      <c r="J14" s="15"/>
    </row>
    <row r="15" spans="1:10" x14ac:dyDescent="0.3">
      <c r="A15" s="8">
        <v>44153</v>
      </c>
      <c r="B15" s="5">
        <v>0.39305555555555555</v>
      </c>
      <c r="C15" s="5">
        <f t="shared" si="1"/>
        <v>0.375</v>
      </c>
      <c r="D15" s="5">
        <v>0.78508101851851853</v>
      </c>
      <c r="E15" s="5">
        <v>0.77083333333333337</v>
      </c>
      <c r="F15" s="6">
        <v>0.79166666666666663</v>
      </c>
      <c r="G15" s="7" t="s">
        <v>10</v>
      </c>
      <c r="H15" s="13"/>
      <c r="I15" s="13"/>
      <c r="J15" s="15"/>
    </row>
    <row r="16" spans="1:10" x14ac:dyDescent="0.3">
      <c r="A16" s="8">
        <v>44154</v>
      </c>
      <c r="B16" s="5">
        <v>0.39351851851851855</v>
      </c>
      <c r="C16" s="5">
        <f t="shared" si="1"/>
        <v>0.375</v>
      </c>
      <c r="D16" s="5">
        <v>0.8004282407407407</v>
      </c>
      <c r="E16" s="5">
        <v>0.79166666666666663</v>
      </c>
      <c r="F16" s="6">
        <v>0.79166666666666663</v>
      </c>
      <c r="G16" s="7" t="s">
        <v>11</v>
      </c>
      <c r="H16" s="13"/>
      <c r="I16" s="13"/>
      <c r="J16" s="15"/>
    </row>
    <row r="17" spans="1:10" x14ac:dyDescent="0.3">
      <c r="A17" s="8">
        <v>44155</v>
      </c>
      <c r="B17" s="5">
        <v>0.3897106481481481</v>
      </c>
      <c r="C17" s="5">
        <f t="shared" si="1"/>
        <v>0.375</v>
      </c>
      <c r="D17" s="5">
        <v>0.76747685185185188</v>
      </c>
      <c r="E17" s="5">
        <v>0.75</v>
      </c>
      <c r="F17" s="6">
        <v>0.79166666666666663</v>
      </c>
      <c r="G17" s="53" t="s">
        <v>12</v>
      </c>
      <c r="H17" s="13"/>
      <c r="I17" s="13"/>
      <c r="J17" s="15"/>
    </row>
    <row r="18" spans="1:10" x14ac:dyDescent="0.3">
      <c r="A18" s="8">
        <v>44158</v>
      </c>
      <c r="B18" s="5"/>
      <c r="C18" s="5"/>
      <c r="D18" s="5"/>
      <c r="E18" s="5"/>
      <c r="F18" s="6"/>
      <c r="G18" s="7" t="s">
        <v>62</v>
      </c>
      <c r="H18" s="13"/>
      <c r="I18" s="13">
        <v>0.33333333333333331</v>
      </c>
      <c r="J18" s="15"/>
    </row>
    <row r="19" spans="1:10" x14ac:dyDescent="0.3">
      <c r="A19" s="8">
        <v>44159</v>
      </c>
      <c r="B19" s="5"/>
      <c r="C19" s="5"/>
      <c r="D19" s="5"/>
      <c r="E19" s="5"/>
      <c r="F19" s="6"/>
      <c r="G19" s="7" t="s">
        <v>62</v>
      </c>
      <c r="H19" s="13"/>
      <c r="I19" s="13">
        <v>0.33333333333333331</v>
      </c>
      <c r="J19" s="15"/>
    </row>
    <row r="20" spans="1:10" x14ac:dyDescent="0.3">
      <c r="A20" s="8">
        <v>44160</v>
      </c>
      <c r="B20" s="5">
        <v>0.38405092592592593</v>
      </c>
      <c r="C20" s="5">
        <f>IF((B20&lt;TIME(9,30,0)),(TIME(9,0,0)),B20)</f>
        <v>0.375</v>
      </c>
      <c r="D20" s="5">
        <v>0.85916666666666675</v>
      </c>
      <c r="E20" s="5">
        <v>0.85416666666666663</v>
      </c>
      <c r="F20" s="6">
        <v>0.79166666666666663</v>
      </c>
      <c r="G20" s="7" t="s">
        <v>10</v>
      </c>
      <c r="H20" s="13">
        <f>E20-F20</f>
        <v>6.25E-2</v>
      </c>
      <c r="I20" s="13"/>
      <c r="J20" s="15"/>
    </row>
    <row r="21" spans="1:10" x14ac:dyDescent="0.3">
      <c r="A21" s="8">
        <v>44161</v>
      </c>
      <c r="B21" s="5">
        <v>0.3901041666666667</v>
      </c>
      <c r="C21" s="5">
        <f>IF((B21&lt;TIME(9,30,0)),(TIME(9,0,0)),B21)</f>
        <v>0.375</v>
      </c>
      <c r="D21" s="5">
        <v>0.77754629629629635</v>
      </c>
      <c r="E21" s="5">
        <v>0.77083333333333337</v>
      </c>
      <c r="F21" s="6">
        <v>0.79166666666666663</v>
      </c>
      <c r="G21" s="7" t="s">
        <v>11</v>
      </c>
      <c r="H21" s="13"/>
      <c r="I21" s="13"/>
      <c r="J21" s="15"/>
    </row>
    <row r="22" spans="1:10" x14ac:dyDescent="0.3">
      <c r="A22" s="8">
        <v>44162</v>
      </c>
      <c r="B22" s="5">
        <v>0.38403935185185184</v>
      </c>
      <c r="C22" s="22">
        <f>IF((B22&lt;TIME(9,30,0)),(TIME(9,0,0)),B22)</f>
        <v>0.375</v>
      </c>
      <c r="D22" s="5">
        <v>0.4801273148148148</v>
      </c>
      <c r="E22" s="5">
        <v>0.47916666666666669</v>
      </c>
      <c r="F22" s="6">
        <v>0.79166666666666663</v>
      </c>
      <c r="G22" s="7" t="s">
        <v>63</v>
      </c>
      <c r="H22" s="13"/>
      <c r="I22" s="13">
        <v>0.25</v>
      </c>
      <c r="J22" s="23"/>
    </row>
    <row r="23" spans="1:10" x14ac:dyDescent="0.3">
      <c r="A23" s="8">
        <v>44165</v>
      </c>
      <c r="B23" s="5">
        <v>0.38627314814814812</v>
      </c>
      <c r="C23" s="22">
        <f>IF((B23&lt;TIME(9,30,0)),(TIME(9,0,0)),B23)</f>
        <v>0.375</v>
      </c>
      <c r="D23" s="5">
        <v>0.77059027777777767</v>
      </c>
      <c r="E23" s="5">
        <v>0.75</v>
      </c>
      <c r="F23" s="6">
        <v>0.79166666666666663</v>
      </c>
      <c r="G23" s="7" t="s">
        <v>52</v>
      </c>
      <c r="H23" s="13"/>
      <c r="I23" s="15"/>
      <c r="J23" s="25"/>
    </row>
    <row r="24" spans="1:10" x14ac:dyDescent="0.3">
      <c r="H24" s="57">
        <f>SUM(H2:H23)</f>
        <v>0.79166666666666696</v>
      </c>
      <c r="I24" s="57">
        <f>SUM(I2:I23)</f>
        <v>0.91666666666666663</v>
      </c>
    </row>
  </sheetData>
  <sortState ref="A2:J21">
    <sortCondition ref="A2:A21"/>
  </sortState>
  <phoneticPr fontId="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zoomScale="55" zoomScaleNormal="55" workbookViewId="0">
      <selection activeCell="W47" sqref="W47"/>
    </sheetView>
  </sheetViews>
  <sheetFormatPr defaultRowHeight="14" x14ac:dyDescent="0.3"/>
  <sheetData/>
  <phoneticPr fontId="5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opLeftCell="A10" workbookViewId="0">
      <selection activeCell="H22" sqref="H22"/>
    </sheetView>
  </sheetViews>
  <sheetFormatPr defaultColWidth="9" defaultRowHeight="14" x14ac:dyDescent="0.3"/>
  <cols>
    <col min="1" max="1" width="12.1640625" bestFit="1" customWidth="1"/>
    <col min="2" max="2" width="10" bestFit="1" customWidth="1"/>
    <col min="3" max="3" width="12.33203125" bestFit="1" customWidth="1"/>
    <col min="4" max="4" width="10" bestFit="1" customWidth="1"/>
    <col min="5" max="5" width="15.33203125" bestFit="1" customWidth="1"/>
    <col min="6" max="6" width="12.33203125" bestFit="1" customWidth="1"/>
    <col min="7" max="7" width="18.25" bestFit="1" customWidth="1"/>
    <col min="8" max="8" width="24.08203125" customWidth="1"/>
    <col min="9" max="9" width="8.5" bestFit="1" customWidth="1"/>
    <col min="10" max="10" width="8" bestFit="1" customWidth="1"/>
    <col min="11" max="11" width="16.75" customWidth="1"/>
    <col min="16" max="16" width="12.08203125" customWidth="1"/>
    <col min="18" max="18" width="10.6640625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2" t="s">
        <v>9</v>
      </c>
    </row>
    <row r="2" spans="1:11" x14ac:dyDescent="0.3">
      <c r="A2" s="8">
        <v>44113</v>
      </c>
      <c r="B2" s="5">
        <v>0.38520833333333332</v>
      </c>
      <c r="C2" s="5">
        <f t="shared" ref="C2:C21" si="0">IF((B2&lt;TIME(9,30,0)),(TIME(9,0,0)),B2)</f>
        <v>0.375</v>
      </c>
      <c r="D2" s="5">
        <v>0.79520833333333341</v>
      </c>
      <c r="E2" s="5">
        <v>0.79166666666666663</v>
      </c>
      <c r="F2" s="6">
        <v>0.79166666666666663</v>
      </c>
      <c r="G2" s="53" t="s">
        <v>12</v>
      </c>
      <c r="H2" s="56"/>
      <c r="I2" s="13"/>
      <c r="J2" s="15"/>
    </row>
    <row r="3" spans="1:11" x14ac:dyDescent="0.3">
      <c r="A3" s="8">
        <v>44114</v>
      </c>
      <c r="B3" s="5">
        <v>0.38603009259259258</v>
      </c>
      <c r="C3" s="5">
        <f t="shared" si="0"/>
        <v>0.375</v>
      </c>
      <c r="D3" s="5">
        <v>0.87737268518518519</v>
      </c>
      <c r="E3" s="5">
        <v>0.875</v>
      </c>
      <c r="F3" s="6">
        <v>0.79166666666666663</v>
      </c>
      <c r="G3" s="7" t="s">
        <v>54</v>
      </c>
      <c r="H3" s="13">
        <f>E3-F3</f>
        <v>8.333333333333337E-2</v>
      </c>
      <c r="I3" s="13"/>
      <c r="J3" s="15"/>
    </row>
    <row r="4" spans="1:11" x14ac:dyDescent="0.3">
      <c r="A4" s="8">
        <v>44116</v>
      </c>
      <c r="B4" s="5">
        <v>0.38315972222222222</v>
      </c>
      <c r="C4" s="5">
        <f t="shared" si="0"/>
        <v>0.375</v>
      </c>
      <c r="D4" s="5">
        <v>0.92706018518518529</v>
      </c>
      <c r="E4" s="5">
        <v>0.91666666666666663</v>
      </c>
      <c r="F4" s="6">
        <v>0.79166666666666663</v>
      </c>
      <c r="G4" s="7" t="s">
        <v>52</v>
      </c>
      <c r="H4" s="13">
        <f>E4-F4</f>
        <v>0.125</v>
      </c>
      <c r="I4" s="13"/>
      <c r="J4" s="15"/>
    </row>
    <row r="5" spans="1:11" x14ac:dyDescent="0.3">
      <c r="A5" s="8">
        <v>44117</v>
      </c>
      <c r="B5" s="5">
        <v>0.38946759259259256</v>
      </c>
      <c r="C5" s="5">
        <f t="shared" si="0"/>
        <v>0.375</v>
      </c>
      <c r="D5" s="5">
        <v>0.94508101851851845</v>
      </c>
      <c r="E5" s="5">
        <v>0.9375</v>
      </c>
      <c r="F5" s="6">
        <v>0.79166666666666663</v>
      </c>
      <c r="G5" s="7" t="s">
        <v>51</v>
      </c>
      <c r="H5" s="13">
        <f>E5-F5</f>
        <v>0.14583333333333337</v>
      </c>
      <c r="I5" s="13"/>
      <c r="J5" s="15"/>
    </row>
    <row r="6" spans="1:11" x14ac:dyDescent="0.3">
      <c r="A6" s="8">
        <v>44118</v>
      </c>
      <c r="B6" s="5">
        <v>0.37509259259259259</v>
      </c>
      <c r="C6" s="5">
        <f t="shared" si="0"/>
        <v>0.375</v>
      </c>
      <c r="D6" s="5">
        <v>0.79501157407407408</v>
      </c>
      <c r="E6" s="5">
        <v>0.79166666666666663</v>
      </c>
      <c r="F6" s="6">
        <v>0.79166666666666663</v>
      </c>
      <c r="G6" s="7" t="s">
        <v>10</v>
      </c>
      <c r="H6" s="13"/>
      <c r="I6" s="13"/>
      <c r="J6" s="15"/>
    </row>
    <row r="7" spans="1:11" x14ac:dyDescent="0.3">
      <c r="A7" s="8">
        <v>44119</v>
      </c>
      <c r="B7" s="5">
        <v>0.38760416666666669</v>
      </c>
      <c r="C7" s="5">
        <f t="shared" si="0"/>
        <v>0.375</v>
      </c>
      <c r="D7" s="5">
        <v>0.91958333333333331</v>
      </c>
      <c r="E7" s="5">
        <v>0.91666666666666663</v>
      </c>
      <c r="F7" s="6">
        <v>0.79166666666666663</v>
      </c>
      <c r="G7" s="7" t="s">
        <v>11</v>
      </c>
      <c r="H7" s="13">
        <f>E7-F7</f>
        <v>0.125</v>
      </c>
      <c r="I7" s="13"/>
      <c r="J7" s="15"/>
    </row>
    <row r="8" spans="1:11" x14ac:dyDescent="0.3">
      <c r="A8" s="8">
        <v>44120</v>
      </c>
      <c r="B8" s="5">
        <v>0.3825115740740741</v>
      </c>
      <c r="C8" s="5">
        <f t="shared" si="0"/>
        <v>0.375</v>
      </c>
      <c r="D8" s="5">
        <v>0.9173958333333333</v>
      </c>
      <c r="E8" s="5">
        <v>0.91666666666666663</v>
      </c>
      <c r="F8" s="6">
        <v>0.79166666666666663</v>
      </c>
      <c r="G8" s="53" t="s">
        <v>12</v>
      </c>
      <c r="H8" s="13">
        <f>E8-F8</f>
        <v>0.125</v>
      </c>
      <c r="I8" s="13"/>
      <c r="J8" s="15"/>
    </row>
    <row r="9" spans="1:11" x14ac:dyDescent="0.3">
      <c r="A9" s="8">
        <v>44121</v>
      </c>
      <c r="B9" s="5">
        <v>0.43721064814814814</v>
      </c>
      <c r="C9" s="5">
        <f t="shared" si="0"/>
        <v>0.43721064814814814</v>
      </c>
      <c r="D9" s="5">
        <v>0.91738425925925926</v>
      </c>
      <c r="E9" s="5">
        <v>0.91666666666666663</v>
      </c>
      <c r="F9" s="6">
        <v>0.4375</v>
      </c>
      <c r="G9" s="7" t="s">
        <v>55</v>
      </c>
      <c r="H9" s="13">
        <v>0.39583333333333331</v>
      </c>
      <c r="I9" s="13"/>
      <c r="J9" s="15"/>
    </row>
    <row r="10" spans="1:11" x14ac:dyDescent="0.3">
      <c r="A10" s="8">
        <v>44122</v>
      </c>
      <c r="B10" s="5">
        <v>0.43550925925925926</v>
      </c>
      <c r="C10" s="5">
        <f t="shared" si="0"/>
        <v>0.43550925925925926</v>
      </c>
      <c r="D10" s="5">
        <v>0.94260416666666658</v>
      </c>
      <c r="E10" s="5">
        <v>0.9375</v>
      </c>
      <c r="F10" s="6">
        <v>0.4375</v>
      </c>
      <c r="G10" s="7" t="s">
        <v>56</v>
      </c>
      <c r="H10" s="13">
        <v>0.41666666666666669</v>
      </c>
      <c r="I10" s="50"/>
      <c r="J10" s="21"/>
      <c r="K10" s="51"/>
    </row>
    <row r="11" spans="1:11" s="51" customFormat="1" x14ac:dyDescent="0.3">
      <c r="A11" s="8">
        <v>44123</v>
      </c>
      <c r="B11" s="5">
        <v>0.39230324074074074</v>
      </c>
      <c r="C11" s="5">
        <f t="shared" si="0"/>
        <v>0.375</v>
      </c>
      <c r="D11" s="5">
        <v>0.98233796296296294</v>
      </c>
      <c r="E11" s="5">
        <v>0.97916666666666663</v>
      </c>
      <c r="F11" s="6">
        <v>0.79166666666666663</v>
      </c>
      <c r="G11" s="7" t="s">
        <v>52</v>
      </c>
      <c r="H11" s="13">
        <f>E11-F11</f>
        <v>0.1875</v>
      </c>
      <c r="I11" s="13"/>
      <c r="J11" s="15"/>
      <c r="K11"/>
    </row>
    <row r="12" spans="1:11" x14ac:dyDescent="0.3">
      <c r="A12" s="8">
        <v>44124</v>
      </c>
      <c r="B12" s="5">
        <v>0.39553240740740742</v>
      </c>
      <c r="C12" s="5">
        <f t="shared" si="0"/>
        <v>0.375</v>
      </c>
      <c r="D12" s="5">
        <v>0.9992361111111111</v>
      </c>
      <c r="E12" s="5">
        <v>0.97916666666666663</v>
      </c>
      <c r="F12" s="6">
        <v>0.79166666666666663</v>
      </c>
      <c r="G12" s="7" t="s">
        <v>51</v>
      </c>
      <c r="H12" s="13">
        <f>E12-F12</f>
        <v>0.1875</v>
      </c>
      <c r="I12" s="13"/>
      <c r="J12" s="15"/>
    </row>
    <row r="13" spans="1:11" x14ac:dyDescent="0.3">
      <c r="A13" s="8">
        <v>44125</v>
      </c>
      <c r="B13" s="5">
        <v>0.10736111111111112</v>
      </c>
      <c r="C13" s="5">
        <f t="shared" si="0"/>
        <v>0.375</v>
      </c>
      <c r="D13" s="5">
        <v>0.77591435185185187</v>
      </c>
      <c r="E13" s="5">
        <v>0.77083333333333337</v>
      </c>
      <c r="F13" s="6">
        <v>0.79166666666666663</v>
      </c>
      <c r="G13" s="7" t="s">
        <v>10</v>
      </c>
      <c r="H13" s="13"/>
      <c r="I13" s="13"/>
      <c r="J13" s="15"/>
    </row>
    <row r="14" spans="1:11" x14ac:dyDescent="0.3">
      <c r="A14" s="8">
        <v>44126</v>
      </c>
      <c r="B14" s="5">
        <v>0.3899305555555555</v>
      </c>
      <c r="C14" s="5">
        <f t="shared" si="0"/>
        <v>0.375</v>
      </c>
      <c r="D14" s="5">
        <v>0.77708333333333324</v>
      </c>
      <c r="E14" s="5">
        <v>0.77083333333333337</v>
      </c>
      <c r="F14" s="6">
        <v>0.79166666666666663</v>
      </c>
      <c r="G14" s="7" t="s">
        <v>11</v>
      </c>
      <c r="H14" s="13"/>
      <c r="I14" s="13"/>
      <c r="J14" s="15"/>
    </row>
    <row r="15" spans="1:11" x14ac:dyDescent="0.3">
      <c r="A15" s="8">
        <v>44127</v>
      </c>
      <c r="B15" s="5">
        <v>0.38836805555555554</v>
      </c>
      <c r="C15" s="5">
        <f t="shared" si="0"/>
        <v>0.375</v>
      </c>
      <c r="D15" s="5">
        <v>0.85503472222222221</v>
      </c>
      <c r="E15" s="5">
        <v>0.85416666666666663</v>
      </c>
      <c r="F15" s="6">
        <v>0.79166666666666663</v>
      </c>
      <c r="G15" s="53" t="s">
        <v>12</v>
      </c>
      <c r="H15" s="13">
        <f>E15-F15</f>
        <v>6.25E-2</v>
      </c>
      <c r="I15" s="13"/>
      <c r="J15" s="15"/>
    </row>
    <row r="16" spans="1:11" x14ac:dyDescent="0.3">
      <c r="A16" s="8">
        <v>44130</v>
      </c>
      <c r="B16" s="5">
        <v>0.39401620370370366</v>
      </c>
      <c r="C16" s="5">
        <f t="shared" si="0"/>
        <v>0.375</v>
      </c>
      <c r="D16" s="5">
        <v>0.79224537037037035</v>
      </c>
      <c r="E16" s="5">
        <v>0.79166666666666663</v>
      </c>
      <c r="F16" s="6">
        <v>0.79166666666666663</v>
      </c>
      <c r="G16" s="7" t="s">
        <v>52</v>
      </c>
      <c r="H16" s="13"/>
      <c r="I16" s="13"/>
      <c r="J16" s="15"/>
    </row>
    <row r="17" spans="1:10" x14ac:dyDescent="0.3">
      <c r="A17" s="8">
        <v>44131</v>
      </c>
      <c r="B17" s="5">
        <v>0.38642361111111106</v>
      </c>
      <c r="C17" s="5">
        <f t="shared" si="0"/>
        <v>0.375</v>
      </c>
      <c r="D17" s="5">
        <v>0.83601851851851849</v>
      </c>
      <c r="E17" s="5">
        <v>0.83333333333333337</v>
      </c>
      <c r="F17" s="6">
        <v>0.79166666666666663</v>
      </c>
      <c r="G17" s="7" t="s">
        <v>51</v>
      </c>
      <c r="H17" s="13">
        <f>E17-F17</f>
        <v>4.1666666666666741E-2</v>
      </c>
      <c r="I17" s="13"/>
      <c r="J17" s="15"/>
    </row>
    <row r="18" spans="1:10" x14ac:dyDescent="0.3">
      <c r="A18" s="8">
        <v>44132</v>
      </c>
      <c r="B18" s="5">
        <v>0.38061342592592595</v>
      </c>
      <c r="C18" s="5">
        <f t="shared" si="0"/>
        <v>0.375</v>
      </c>
      <c r="D18" s="5">
        <v>0.80464120370370373</v>
      </c>
      <c r="E18" s="5">
        <v>0.79166666666666663</v>
      </c>
      <c r="F18" s="6">
        <v>0.79166666666666663</v>
      </c>
      <c r="G18" s="7" t="s">
        <v>10</v>
      </c>
      <c r="H18" s="13"/>
      <c r="I18" s="13"/>
      <c r="J18" s="15"/>
    </row>
    <row r="19" spans="1:10" x14ac:dyDescent="0.3">
      <c r="A19" s="8">
        <v>44133</v>
      </c>
      <c r="B19" s="5">
        <v>0.39060185185185187</v>
      </c>
      <c r="C19" s="5">
        <f t="shared" si="0"/>
        <v>0.375</v>
      </c>
      <c r="D19" s="5">
        <v>0.77356481481481476</v>
      </c>
      <c r="E19" s="5">
        <v>0.77083333333333337</v>
      </c>
      <c r="F19" s="6">
        <v>0.79166666666666663</v>
      </c>
      <c r="G19" s="7" t="s">
        <v>11</v>
      </c>
      <c r="H19" s="24"/>
      <c r="I19" s="13"/>
      <c r="J19" s="15"/>
    </row>
    <row r="20" spans="1:10" x14ac:dyDescent="0.3">
      <c r="A20" s="8">
        <v>44134</v>
      </c>
      <c r="B20" s="5">
        <v>0.387662037037037</v>
      </c>
      <c r="C20" s="22">
        <f t="shared" si="0"/>
        <v>0.375</v>
      </c>
      <c r="D20" s="5">
        <v>0.79256944444444455</v>
      </c>
      <c r="E20" s="5">
        <v>0.79166666666666663</v>
      </c>
      <c r="F20" s="6">
        <v>0.79166666666666663</v>
      </c>
      <c r="G20" s="53" t="s">
        <v>12</v>
      </c>
      <c r="H20" s="13"/>
      <c r="I20" s="23"/>
      <c r="J20" s="23"/>
    </row>
    <row r="21" spans="1:10" x14ac:dyDescent="0.3">
      <c r="A21" s="8">
        <v>44135</v>
      </c>
      <c r="B21" s="5">
        <v>0.5839699074074074</v>
      </c>
      <c r="C21" s="22">
        <f t="shared" si="0"/>
        <v>0.5839699074074074</v>
      </c>
      <c r="D21" s="5">
        <v>0.99987268518518524</v>
      </c>
      <c r="E21" s="5">
        <v>0.97916666666666663</v>
      </c>
      <c r="F21" s="6">
        <v>0.58333333333333337</v>
      </c>
      <c r="G21" s="7" t="s">
        <v>55</v>
      </c>
      <c r="H21" s="13">
        <v>0.35416666666666669</v>
      </c>
      <c r="I21" s="15"/>
      <c r="J21" s="25"/>
    </row>
    <row r="22" spans="1:10" x14ac:dyDescent="0.3">
      <c r="H22" s="57">
        <f>SUM(H2:H21)</f>
        <v>2.25</v>
      </c>
    </row>
  </sheetData>
  <sortState ref="A2:K21">
    <sortCondition ref="A2:A21"/>
  </sortState>
  <phoneticPr fontId="5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zoomScale="40" zoomScaleNormal="40" workbookViewId="0">
      <selection activeCell="W47" sqref="W47"/>
    </sheetView>
  </sheetViews>
  <sheetFormatPr defaultRowHeight="14" x14ac:dyDescent="0.3"/>
  <sheetData/>
  <phoneticPr fontId="8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opLeftCell="A4" workbookViewId="0">
      <selection activeCell="I25" sqref="I25"/>
    </sheetView>
  </sheetViews>
  <sheetFormatPr defaultColWidth="9" defaultRowHeight="14" x14ac:dyDescent="0.3"/>
  <cols>
    <col min="1" max="1" width="12.1640625" bestFit="1" customWidth="1"/>
    <col min="3" max="3" width="10" bestFit="1" customWidth="1"/>
    <col min="4" max="4" width="12.33203125" bestFit="1" customWidth="1"/>
    <col min="5" max="5" width="10" bestFit="1" customWidth="1"/>
    <col min="6" max="6" width="15.33203125" bestFit="1" customWidth="1"/>
    <col min="7" max="7" width="12.33203125" bestFit="1" customWidth="1"/>
    <col min="8" max="8" width="18.25" bestFit="1" customWidth="1"/>
    <col min="9" max="9" width="16.5" customWidth="1"/>
    <col min="10" max="10" width="8.5" bestFit="1" customWidth="1"/>
    <col min="11" max="11" width="8" bestFit="1" customWidth="1"/>
    <col min="12" max="12" width="16.75" customWidth="1"/>
    <col min="17" max="17" width="12.08203125" customWidth="1"/>
    <col min="19" max="19" width="10.6640625" customWidth="1"/>
  </cols>
  <sheetData>
    <row r="1" spans="1:12" x14ac:dyDescent="0.3">
      <c r="A1" s="1" t="s">
        <v>0</v>
      </c>
      <c r="B1" s="2"/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2" t="s">
        <v>9</v>
      </c>
    </row>
    <row r="2" spans="1:12" x14ac:dyDescent="0.3">
      <c r="A2" s="8">
        <v>44075</v>
      </c>
      <c r="B2" s="37"/>
      <c r="C2" s="38"/>
      <c r="D2" s="38"/>
      <c r="E2" s="38"/>
      <c r="F2" s="38"/>
      <c r="G2" s="39"/>
      <c r="H2" s="40" t="s">
        <v>40</v>
      </c>
      <c r="I2" s="41"/>
      <c r="J2" s="41">
        <v>0.33333333333333331</v>
      </c>
      <c r="K2" s="54"/>
    </row>
    <row r="3" spans="1:12" x14ac:dyDescent="0.3">
      <c r="A3" s="8">
        <v>44076</v>
      </c>
      <c r="B3" s="24"/>
      <c r="C3" s="5">
        <v>0.38278935185185187</v>
      </c>
      <c r="D3" s="22">
        <f t="shared" ref="D3:D24" si="0">IF((C3&lt;TIME(9,30,0)),(TIME(9,0,0)),C3)</f>
        <v>0.375</v>
      </c>
      <c r="E3" s="5">
        <v>0.77987268518518515</v>
      </c>
      <c r="F3" s="5">
        <v>0.77083333333333337</v>
      </c>
      <c r="G3" s="6">
        <v>0.79166666666666663</v>
      </c>
      <c r="H3" s="7" t="s">
        <v>10</v>
      </c>
      <c r="I3" s="13"/>
      <c r="J3" s="15"/>
      <c r="K3" s="25"/>
    </row>
    <row r="4" spans="1:12" x14ac:dyDescent="0.3">
      <c r="A4" s="8">
        <v>44077</v>
      </c>
      <c r="B4" s="21"/>
      <c r="C4" s="5">
        <v>0.39090277777777777</v>
      </c>
      <c r="D4" s="22">
        <f t="shared" si="0"/>
        <v>0.375</v>
      </c>
      <c r="E4" s="5">
        <v>0.79596064814814815</v>
      </c>
      <c r="F4" s="5">
        <v>0.79166666666666663</v>
      </c>
      <c r="G4" s="6">
        <v>0.79166666666666663</v>
      </c>
      <c r="H4" s="7" t="s">
        <v>11</v>
      </c>
      <c r="I4" s="13"/>
      <c r="J4" s="23"/>
      <c r="K4" s="23"/>
    </row>
    <row r="5" spans="1:12" x14ac:dyDescent="0.3">
      <c r="A5" s="8">
        <v>44078</v>
      </c>
      <c r="B5" s="4"/>
      <c r="C5" s="5">
        <v>0.37714120370370369</v>
      </c>
      <c r="D5" s="5">
        <f t="shared" si="0"/>
        <v>0.375</v>
      </c>
      <c r="E5" s="5">
        <v>0.77696759259259263</v>
      </c>
      <c r="F5" s="5">
        <v>0.77083333333333337</v>
      </c>
      <c r="G5" s="6">
        <v>0.79166666666666663</v>
      </c>
      <c r="H5" s="53" t="s">
        <v>12</v>
      </c>
      <c r="I5" s="13"/>
      <c r="J5" s="13"/>
      <c r="K5" s="15"/>
    </row>
    <row r="6" spans="1:12" x14ac:dyDescent="0.3">
      <c r="A6" s="8">
        <v>44081</v>
      </c>
      <c r="B6" s="4"/>
      <c r="C6" s="5">
        <v>0.37371527777777774</v>
      </c>
      <c r="D6" s="5">
        <f t="shared" si="0"/>
        <v>0.375</v>
      </c>
      <c r="E6" s="5">
        <v>0.76971064814814805</v>
      </c>
      <c r="F6" s="5">
        <v>0.75</v>
      </c>
      <c r="G6" s="6">
        <v>0.79166666666666663</v>
      </c>
      <c r="H6" s="7" t="s">
        <v>52</v>
      </c>
      <c r="I6" s="13"/>
      <c r="J6" s="13"/>
      <c r="K6" s="15"/>
    </row>
    <row r="7" spans="1:12" x14ac:dyDescent="0.3">
      <c r="A7" s="8">
        <v>44082</v>
      </c>
      <c r="B7" s="4"/>
      <c r="C7" s="5">
        <v>0.37339120370370371</v>
      </c>
      <c r="D7" s="5">
        <f t="shared" si="0"/>
        <v>0.375</v>
      </c>
      <c r="E7" s="5">
        <v>0.78105324074074067</v>
      </c>
      <c r="F7" s="5">
        <v>0.77083333333333337</v>
      </c>
      <c r="G7" s="6">
        <v>0.79166666666666663</v>
      </c>
      <c r="H7" s="7" t="s">
        <v>51</v>
      </c>
      <c r="I7" s="13"/>
      <c r="J7" s="13"/>
      <c r="K7" s="15"/>
    </row>
    <row r="8" spans="1:12" x14ac:dyDescent="0.3">
      <c r="A8" s="8">
        <v>44083</v>
      </c>
      <c r="B8" s="4"/>
      <c r="C8" s="5">
        <v>0.3755208333333333</v>
      </c>
      <c r="D8" s="5">
        <f t="shared" si="0"/>
        <v>0.375</v>
      </c>
      <c r="E8" s="5">
        <v>0.76253472222222218</v>
      </c>
      <c r="F8" s="5">
        <v>0.75</v>
      </c>
      <c r="G8" s="6">
        <v>0.79166666666666663</v>
      </c>
      <c r="H8" s="7" t="s">
        <v>10</v>
      </c>
      <c r="I8" s="13"/>
      <c r="J8" s="13"/>
      <c r="K8" s="15"/>
    </row>
    <row r="9" spans="1:12" x14ac:dyDescent="0.3">
      <c r="A9" s="8">
        <v>44084</v>
      </c>
      <c r="B9" s="4"/>
      <c r="C9" s="5">
        <v>0.36981481481481482</v>
      </c>
      <c r="D9" s="5">
        <f t="shared" si="0"/>
        <v>0.375</v>
      </c>
      <c r="E9" s="5">
        <v>0.79380787037037026</v>
      </c>
      <c r="F9" s="5">
        <v>0.79166666666666663</v>
      </c>
      <c r="G9" s="6">
        <v>0.79166666666666663</v>
      </c>
      <c r="H9" s="7" t="s">
        <v>11</v>
      </c>
      <c r="I9" s="13"/>
      <c r="J9" s="13"/>
      <c r="K9" s="15"/>
    </row>
    <row r="10" spans="1:12" x14ac:dyDescent="0.3">
      <c r="A10" s="8">
        <v>44085</v>
      </c>
      <c r="B10" s="8"/>
      <c r="C10" s="5">
        <v>0.36981481481481482</v>
      </c>
      <c r="D10" s="5">
        <f t="shared" si="0"/>
        <v>0.375</v>
      </c>
      <c r="E10" s="5">
        <v>0.76050925925925927</v>
      </c>
      <c r="F10" s="5">
        <v>0.75</v>
      </c>
      <c r="G10" s="6">
        <v>0.79166666666666663</v>
      </c>
      <c r="H10" s="53" t="s">
        <v>12</v>
      </c>
      <c r="I10" s="13"/>
      <c r="J10" s="13"/>
      <c r="K10" s="15"/>
    </row>
    <row r="11" spans="1:12" x14ac:dyDescent="0.3">
      <c r="A11" s="8">
        <v>44088</v>
      </c>
      <c r="B11" s="4"/>
      <c r="C11" s="5">
        <v>0.37769675925925927</v>
      </c>
      <c r="D11" s="5">
        <f t="shared" si="0"/>
        <v>0.375</v>
      </c>
      <c r="E11" s="5">
        <v>0.79663194444444452</v>
      </c>
      <c r="F11" s="5">
        <v>0.79166666666666663</v>
      </c>
      <c r="G11" s="6">
        <v>0.79166666666666663</v>
      </c>
      <c r="H11" s="7" t="s">
        <v>52</v>
      </c>
      <c r="I11" s="13"/>
      <c r="J11" s="13"/>
      <c r="K11" s="15"/>
    </row>
    <row r="12" spans="1:12" s="51" customFormat="1" x14ac:dyDescent="0.3">
      <c r="A12" s="8">
        <v>44089</v>
      </c>
      <c r="B12" s="4"/>
      <c r="C12" s="5">
        <v>0.38905092592592588</v>
      </c>
      <c r="D12" s="5">
        <f t="shared" si="0"/>
        <v>0.375</v>
      </c>
      <c r="E12" s="5">
        <v>0.84077546296296291</v>
      </c>
      <c r="F12" s="5">
        <v>0.83333333333333337</v>
      </c>
      <c r="G12" s="6">
        <v>0.79166666666666663</v>
      </c>
      <c r="H12" s="7" t="s">
        <v>51</v>
      </c>
      <c r="I12" s="13">
        <f>F12-G12</f>
        <v>4.1666666666666741E-2</v>
      </c>
      <c r="J12" s="13"/>
      <c r="K12" s="15"/>
      <c r="L12"/>
    </row>
    <row r="13" spans="1:12" x14ac:dyDescent="0.3">
      <c r="A13" s="8">
        <v>44090</v>
      </c>
      <c r="B13" s="4"/>
      <c r="C13" s="5">
        <v>0.3689351851851852</v>
      </c>
      <c r="D13" s="5">
        <f t="shared" si="0"/>
        <v>0.375</v>
      </c>
      <c r="E13" s="5">
        <v>0.79843750000000002</v>
      </c>
      <c r="F13" s="5">
        <v>0.79166666666666663</v>
      </c>
      <c r="G13" s="6">
        <v>0.79166666666666663</v>
      </c>
      <c r="H13" s="7" t="s">
        <v>10</v>
      </c>
      <c r="I13" s="13"/>
      <c r="J13" s="13"/>
      <c r="K13" s="15"/>
    </row>
    <row r="14" spans="1:12" x14ac:dyDescent="0.3">
      <c r="A14" s="8">
        <v>44091</v>
      </c>
      <c r="B14" s="49"/>
      <c r="C14" s="5">
        <v>0.37921296296296297</v>
      </c>
      <c r="D14" s="5">
        <f t="shared" si="0"/>
        <v>0.375</v>
      </c>
      <c r="E14" s="5">
        <v>0.88075231481481486</v>
      </c>
      <c r="F14" s="5">
        <v>0.875</v>
      </c>
      <c r="G14" s="6">
        <v>0.79166666666666663</v>
      </c>
      <c r="H14" s="7" t="s">
        <v>11</v>
      </c>
      <c r="I14" s="13">
        <f>F14-G14</f>
        <v>8.333333333333337E-2</v>
      </c>
      <c r="J14" s="50"/>
      <c r="K14" s="21"/>
      <c r="L14" s="51"/>
    </row>
    <row r="15" spans="1:12" x14ac:dyDescent="0.3">
      <c r="A15" s="8">
        <v>44092</v>
      </c>
      <c r="B15" s="4"/>
      <c r="C15" s="5">
        <v>0.37195601851851851</v>
      </c>
      <c r="D15" s="5">
        <f t="shared" si="0"/>
        <v>0.375</v>
      </c>
      <c r="E15" s="5">
        <v>0.88012731481481488</v>
      </c>
      <c r="F15" s="5">
        <v>0.875</v>
      </c>
      <c r="G15" s="6">
        <v>0.79166666666666663</v>
      </c>
      <c r="H15" s="53" t="s">
        <v>12</v>
      </c>
      <c r="I15" s="13">
        <f>F15-G15</f>
        <v>8.333333333333337E-2</v>
      </c>
      <c r="J15" s="13"/>
      <c r="K15" s="15"/>
    </row>
    <row r="16" spans="1:12" x14ac:dyDescent="0.3">
      <c r="A16" s="8">
        <v>44095</v>
      </c>
      <c r="B16" s="4"/>
      <c r="C16" s="5">
        <v>0.37907407407407406</v>
      </c>
      <c r="D16" s="5">
        <f t="shared" si="0"/>
        <v>0.375</v>
      </c>
      <c r="E16" s="5">
        <v>0.78994212962962962</v>
      </c>
      <c r="F16" s="5">
        <v>0.77083333333333337</v>
      </c>
      <c r="G16" s="6">
        <v>0.79166666666666663</v>
      </c>
      <c r="H16" s="7" t="s">
        <v>52</v>
      </c>
      <c r="I16" s="13"/>
      <c r="J16" s="13"/>
      <c r="K16" s="15"/>
    </row>
    <row r="17" spans="1:12" x14ac:dyDescent="0.3">
      <c r="A17" s="8">
        <v>44096</v>
      </c>
      <c r="B17" s="4"/>
      <c r="C17" s="5">
        <v>0.37065972222222227</v>
      </c>
      <c r="D17" s="5">
        <f t="shared" si="0"/>
        <v>0.375</v>
      </c>
      <c r="E17" s="5">
        <v>0.93146990740740743</v>
      </c>
      <c r="F17" s="5">
        <v>0.91666666666666663</v>
      </c>
      <c r="G17" s="6">
        <v>0.79166666666666663</v>
      </c>
      <c r="H17" s="7" t="s">
        <v>51</v>
      </c>
      <c r="I17" s="13">
        <f>F17-G17</f>
        <v>0.125</v>
      </c>
      <c r="J17" s="13"/>
      <c r="K17" s="15"/>
    </row>
    <row r="18" spans="1:12" x14ac:dyDescent="0.3">
      <c r="A18" s="8">
        <v>44097</v>
      </c>
      <c r="B18" s="4"/>
      <c r="C18" s="5">
        <v>0.38738425925925929</v>
      </c>
      <c r="D18" s="5">
        <f t="shared" si="0"/>
        <v>0.375</v>
      </c>
      <c r="E18" s="5">
        <v>0.78351851851851861</v>
      </c>
      <c r="F18" s="5">
        <v>0.77083333333333337</v>
      </c>
      <c r="G18" s="6">
        <v>0.79166666666666663</v>
      </c>
      <c r="H18" s="7" t="s">
        <v>10</v>
      </c>
      <c r="I18" s="13"/>
      <c r="J18" s="13"/>
      <c r="K18" s="15"/>
    </row>
    <row r="19" spans="1:12" x14ac:dyDescent="0.3">
      <c r="A19" s="8">
        <v>44098</v>
      </c>
      <c r="B19" s="4"/>
      <c r="C19" s="5">
        <v>0.38128472222222221</v>
      </c>
      <c r="D19" s="5">
        <f t="shared" si="0"/>
        <v>0.375</v>
      </c>
      <c r="E19" s="5">
        <v>0.85978009259259258</v>
      </c>
      <c r="F19" s="5">
        <v>0.89583333333333337</v>
      </c>
      <c r="G19" s="6">
        <v>0.79166666666666663</v>
      </c>
      <c r="H19" s="7" t="s">
        <v>11</v>
      </c>
      <c r="I19" s="13">
        <f>F19-G19</f>
        <v>0.10416666666666674</v>
      </c>
      <c r="J19" s="13"/>
      <c r="K19" s="15"/>
    </row>
    <row r="20" spans="1:12" x14ac:dyDescent="0.3">
      <c r="A20" s="8">
        <v>44099</v>
      </c>
      <c r="B20" s="4"/>
      <c r="C20" s="5">
        <v>0.37714120370370369</v>
      </c>
      <c r="D20" s="5">
        <f t="shared" si="0"/>
        <v>0.375</v>
      </c>
      <c r="E20" s="5">
        <v>0.79596064814814815</v>
      </c>
      <c r="F20" s="5">
        <v>0.79166666666666663</v>
      </c>
      <c r="G20" s="6">
        <v>0.79166666666666663</v>
      </c>
      <c r="H20" s="53" t="s">
        <v>12</v>
      </c>
      <c r="I20" s="13"/>
      <c r="J20" s="13"/>
      <c r="K20" s="15"/>
    </row>
    <row r="21" spans="1:12" x14ac:dyDescent="0.3">
      <c r="A21" s="8">
        <v>44101</v>
      </c>
      <c r="B21" s="4"/>
      <c r="C21" s="5">
        <v>0.37744212962962959</v>
      </c>
      <c r="D21" s="5">
        <f t="shared" si="0"/>
        <v>0.375</v>
      </c>
      <c r="E21" s="5">
        <v>0.83868055555555554</v>
      </c>
      <c r="F21" s="5">
        <v>0.83333333333333337</v>
      </c>
      <c r="G21" s="6">
        <v>0.79166666666666663</v>
      </c>
      <c r="H21" s="7" t="s">
        <v>52</v>
      </c>
      <c r="I21" s="13">
        <f>F21-G21</f>
        <v>4.1666666666666741E-2</v>
      </c>
      <c r="J21" s="13"/>
      <c r="K21" s="15"/>
    </row>
    <row r="22" spans="1:12" x14ac:dyDescent="0.3">
      <c r="A22" s="8">
        <v>44102</v>
      </c>
      <c r="B22" s="4"/>
      <c r="C22" s="5">
        <v>0.36969907407407404</v>
      </c>
      <c r="D22" s="5">
        <f t="shared" si="0"/>
        <v>0.375</v>
      </c>
      <c r="E22" s="5">
        <v>0.89605324074074078</v>
      </c>
      <c r="F22" s="5">
        <v>0.89583333333333337</v>
      </c>
      <c r="G22" s="6">
        <v>0.79166666666666663</v>
      </c>
      <c r="H22" s="7" t="s">
        <v>51</v>
      </c>
      <c r="I22" s="13">
        <f>F22-G22</f>
        <v>0.10416666666666674</v>
      </c>
      <c r="J22" s="13"/>
      <c r="K22" s="15"/>
    </row>
    <row r="23" spans="1:12" x14ac:dyDescent="0.3">
      <c r="A23" s="8">
        <v>44103</v>
      </c>
      <c r="B23" s="4"/>
      <c r="C23" s="5">
        <v>0.37817129629629626</v>
      </c>
      <c r="D23" s="5">
        <f t="shared" si="0"/>
        <v>0.375</v>
      </c>
      <c r="E23" s="5">
        <v>0.82584490740740746</v>
      </c>
      <c r="F23" s="5">
        <v>0.8125</v>
      </c>
      <c r="G23" s="6">
        <v>0.79166666666666663</v>
      </c>
      <c r="H23" s="7" t="s">
        <v>10</v>
      </c>
      <c r="I23" s="13">
        <f>F23-G23</f>
        <v>2.083333333333337E-2</v>
      </c>
      <c r="J23" s="13"/>
      <c r="K23" s="15"/>
    </row>
    <row r="24" spans="1:12" x14ac:dyDescent="0.3">
      <c r="A24" s="8">
        <v>44104</v>
      </c>
      <c r="B24" s="52"/>
      <c r="C24" s="5">
        <v>0.37888888888888889</v>
      </c>
      <c r="D24" s="5">
        <f t="shared" si="0"/>
        <v>0.375</v>
      </c>
      <c r="E24" s="5">
        <v>0.77135416666666667</v>
      </c>
      <c r="F24" s="5">
        <v>0.77083333333333337</v>
      </c>
      <c r="G24" s="6">
        <v>0.79166666666666663</v>
      </c>
      <c r="H24" s="7" t="s">
        <v>11</v>
      </c>
      <c r="I24" s="52"/>
      <c r="J24" s="52"/>
      <c r="K24" s="52"/>
    </row>
    <row r="25" spans="1:12" x14ac:dyDescent="0.3">
      <c r="A25" s="30" t="s">
        <v>16</v>
      </c>
      <c r="B25" s="24"/>
      <c r="C25" s="24"/>
      <c r="D25" s="24"/>
      <c r="E25" s="24"/>
      <c r="F25" s="24"/>
      <c r="G25" s="24"/>
      <c r="H25" s="24"/>
      <c r="I25" s="35">
        <f>SUM(I3:I24)</f>
        <v>0.60416666666666707</v>
      </c>
      <c r="J25" s="35">
        <v>0.33333333333333331</v>
      </c>
      <c r="K25" s="25"/>
      <c r="L25" s="30"/>
    </row>
  </sheetData>
  <sortState ref="A2:L24">
    <sortCondition ref="A2:A24"/>
  </sortState>
  <phoneticPr fontId="5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1" sqref="A41"/>
    </sheetView>
  </sheetViews>
  <sheetFormatPr defaultRowHeight="14" x14ac:dyDescent="0.3"/>
  <sheetData/>
  <phoneticPr fontId="8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opLeftCell="A4" workbookViewId="0">
      <selection activeCell="A11" sqref="A11"/>
    </sheetView>
  </sheetViews>
  <sheetFormatPr defaultColWidth="9" defaultRowHeight="14" x14ac:dyDescent="0.3"/>
  <cols>
    <col min="1" max="1" width="12.1640625" bestFit="1" customWidth="1"/>
    <col min="3" max="3" width="10" bestFit="1" customWidth="1"/>
    <col min="4" max="4" width="12.33203125" bestFit="1" customWidth="1"/>
    <col min="5" max="5" width="10" bestFit="1" customWidth="1"/>
    <col min="6" max="6" width="15.33203125" bestFit="1" customWidth="1"/>
    <col min="7" max="7" width="12.33203125" bestFit="1" customWidth="1"/>
    <col min="8" max="8" width="18.25" bestFit="1" customWidth="1"/>
    <col min="9" max="9" width="9.5" customWidth="1"/>
    <col min="10" max="10" width="8.5" bestFit="1" customWidth="1"/>
    <col min="11" max="11" width="8" bestFit="1" customWidth="1"/>
    <col min="12" max="12" width="16.75" customWidth="1"/>
    <col min="17" max="17" width="12.08203125" customWidth="1"/>
    <col min="19" max="19" width="10.6640625" customWidth="1"/>
  </cols>
  <sheetData>
    <row r="1" spans="1:11" x14ac:dyDescent="0.3">
      <c r="A1" s="1" t="s">
        <v>0</v>
      </c>
      <c r="B1" s="2"/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2" t="s">
        <v>9</v>
      </c>
    </row>
    <row r="2" spans="1:11" x14ac:dyDescent="0.3">
      <c r="A2" s="8" t="s">
        <v>38</v>
      </c>
      <c r="B2" s="4"/>
      <c r="C2" s="5">
        <v>0.37284722222222227</v>
      </c>
      <c r="D2" s="5">
        <f t="shared" ref="D2:D10" si="0">IF((C2&lt;TIME(9,30,0)),(TIME(9,0,0)),C2)</f>
        <v>0.375</v>
      </c>
      <c r="E2" s="5">
        <v>0.77627314814814818</v>
      </c>
      <c r="F2" s="5">
        <v>0.77083333333333337</v>
      </c>
      <c r="G2" s="6">
        <v>0.79166666666666663</v>
      </c>
      <c r="H2" s="7" t="s">
        <v>13</v>
      </c>
      <c r="I2" s="13"/>
      <c r="J2" s="13"/>
      <c r="K2" s="15"/>
    </row>
    <row r="3" spans="1:11" x14ac:dyDescent="0.3">
      <c r="A3" s="8" t="s">
        <v>37</v>
      </c>
      <c r="B3" s="4"/>
      <c r="C3" s="5">
        <v>0.36960648148148145</v>
      </c>
      <c r="D3" s="5">
        <f t="shared" si="0"/>
        <v>0.375</v>
      </c>
      <c r="E3" s="5">
        <v>0.79811342592592593</v>
      </c>
      <c r="F3" s="5">
        <v>0.79166666666666663</v>
      </c>
      <c r="G3" s="6">
        <v>0.79166666666666663</v>
      </c>
      <c r="H3" s="7" t="s">
        <v>14</v>
      </c>
      <c r="I3" s="13"/>
      <c r="J3" s="13"/>
      <c r="K3" s="15"/>
    </row>
    <row r="4" spans="1:11" x14ac:dyDescent="0.3">
      <c r="A4" s="8" t="s">
        <v>36</v>
      </c>
      <c r="B4" s="4"/>
      <c r="C4" s="5">
        <v>0.37418981481481484</v>
      </c>
      <c r="D4" s="5">
        <f t="shared" si="0"/>
        <v>0.375</v>
      </c>
      <c r="E4" s="5">
        <v>0.81314814814814806</v>
      </c>
      <c r="F4" s="5">
        <v>0.8125</v>
      </c>
      <c r="G4" s="6">
        <v>0.79166666666666663</v>
      </c>
      <c r="H4" s="7" t="s">
        <v>10</v>
      </c>
      <c r="I4" s="13">
        <f>F4-G4</f>
        <v>2.083333333333337E-2</v>
      </c>
      <c r="J4" s="13"/>
      <c r="K4" s="15"/>
    </row>
    <row r="5" spans="1:11" x14ac:dyDescent="0.3">
      <c r="A5" s="8" t="s">
        <v>35</v>
      </c>
      <c r="B5" s="4"/>
      <c r="C5" s="5">
        <v>0.36454861111111114</v>
      </c>
      <c r="D5" s="5">
        <f t="shared" si="0"/>
        <v>0.375</v>
      </c>
      <c r="E5" s="5">
        <v>0.89822916666666675</v>
      </c>
      <c r="F5" s="5">
        <v>0.89583333333333337</v>
      </c>
      <c r="G5" s="6">
        <v>0.79166666666666663</v>
      </c>
      <c r="H5" s="7" t="s">
        <v>11</v>
      </c>
      <c r="I5" s="13">
        <f>F5-G5</f>
        <v>0.10416666666666674</v>
      </c>
      <c r="J5" s="13"/>
      <c r="K5" s="15"/>
    </row>
    <row r="6" spans="1:11" x14ac:dyDescent="0.3">
      <c r="A6" s="8" t="s">
        <v>34</v>
      </c>
      <c r="B6" s="4"/>
      <c r="C6" s="5">
        <v>0.36116898148148152</v>
      </c>
      <c r="D6" s="5">
        <f t="shared" si="0"/>
        <v>0.375</v>
      </c>
      <c r="E6" s="5">
        <v>0.89672453703703703</v>
      </c>
      <c r="F6" s="5">
        <v>0.89583333333333337</v>
      </c>
      <c r="G6" s="6">
        <v>0.79166666666666663</v>
      </c>
      <c r="H6" s="7" t="s">
        <v>12</v>
      </c>
      <c r="I6" s="13">
        <f>F6-G6</f>
        <v>0.10416666666666674</v>
      </c>
      <c r="J6" s="13"/>
      <c r="K6" s="15"/>
    </row>
    <row r="7" spans="1:11" x14ac:dyDescent="0.3">
      <c r="A7" s="8" t="s">
        <v>33</v>
      </c>
      <c r="B7" s="4"/>
      <c r="C7" s="5">
        <v>0.38115740740740739</v>
      </c>
      <c r="D7" s="5">
        <f t="shared" si="0"/>
        <v>0.375</v>
      </c>
      <c r="E7" s="5">
        <v>0.78065972222222213</v>
      </c>
      <c r="F7" s="5">
        <v>0.77083333333333337</v>
      </c>
      <c r="G7" s="6">
        <v>0.79166666666666663</v>
      </c>
      <c r="H7" s="7" t="s">
        <v>13</v>
      </c>
      <c r="I7" s="13"/>
      <c r="J7" s="13"/>
      <c r="K7" s="15"/>
    </row>
    <row r="8" spans="1:11" x14ac:dyDescent="0.3">
      <c r="A8" s="8" t="s">
        <v>32</v>
      </c>
      <c r="B8" s="4"/>
      <c r="C8" s="5">
        <v>0.36488425925925921</v>
      </c>
      <c r="D8" s="5">
        <f t="shared" si="0"/>
        <v>0.375</v>
      </c>
      <c r="E8" s="5">
        <v>0.79907407407407405</v>
      </c>
      <c r="F8" s="5">
        <v>0.79166666666666663</v>
      </c>
      <c r="G8" s="6">
        <v>0.79166666666666663</v>
      </c>
      <c r="H8" s="7" t="s">
        <v>14</v>
      </c>
      <c r="I8" s="13"/>
      <c r="J8" s="13"/>
      <c r="K8" s="15"/>
    </row>
    <row r="9" spans="1:11" x14ac:dyDescent="0.3">
      <c r="A9" s="8" t="s">
        <v>31</v>
      </c>
      <c r="B9" s="4"/>
      <c r="C9" s="5">
        <v>0.3753009259259259</v>
      </c>
      <c r="D9" s="5">
        <f t="shared" si="0"/>
        <v>0.375</v>
      </c>
      <c r="E9" s="5">
        <v>0.75858796296296294</v>
      </c>
      <c r="F9" s="5">
        <v>0.75</v>
      </c>
      <c r="G9" s="6">
        <v>0.79166666666666663</v>
      </c>
      <c r="H9" s="7" t="s">
        <v>10</v>
      </c>
      <c r="I9" s="13"/>
      <c r="J9" s="13"/>
      <c r="K9" s="15"/>
    </row>
    <row r="10" spans="1:11" x14ac:dyDescent="0.3">
      <c r="A10" s="8" t="s">
        <v>30</v>
      </c>
      <c r="B10" s="4"/>
      <c r="C10" s="5">
        <v>0.37417824074074074</v>
      </c>
      <c r="D10" s="5">
        <f t="shared" si="0"/>
        <v>0.375</v>
      </c>
      <c r="E10" s="5">
        <v>0.77967592592592594</v>
      </c>
      <c r="F10" s="5">
        <v>0.77083333333333337</v>
      </c>
      <c r="G10" s="6">
        <v>0.79166666666666663</v>
      </c>
      <c r="H10" s="7" t="s">
        <v>11</v>
      </c>
      <c r="I10" s="13"/>
      <c r="J10" s="13"/>
      <c r="K10" s="15"/>
    </row>
    <row r="11" spans="1:11" s="43" customFormat="1" x14ac:dyDescent="0.3">
      <c r="A11" s="36" t="s">
        <v>39</v>
      </c>
      <c r="B11" s="37"/>
      <c r="C11" s="38"/>
      <c r="D11" s="38"/>
      <c r="E11" s="38"/>
      <c r="F11" s="38"/>
      <c r="G11" s="39"/>
      <c r="H11" s="40" t="s">
        <v>40</v>
      </c>
      <c r="I11" s="41"/>
      <c r="J11" s="41">
        <v>0.33333333333333331</v>
      </c>
      <c r="K11" s="42"/>
    </row>
    <row r="12" spans="1:11" x14ac:dyDescent="0.3">
      <c r="A12" s="8" t="s">
        <v>29</v>
      </c>
      <c r="B12" s="4"/>
      <c r="C12" s="5">
        <v>0.3727199074074074</v>
      </c>
      <c r="D12" s="5">
        <f t="shared" ref="D12:D22" si="1">IF((C12&lt;TIME(9,30,0)),(TIME(9,0,0)),C12)</f>
        <v>0.375</v>
      </c>
      <c r="E12" s="5">
        <v>0.78673611111111119</v>
      </c>
      <c r="F12" s="5">
        <v>0.77083333333333337</v>
      </c>
      <c r="G12" s="6">
        <v>0.79166666666666663</v>
      </c>
      <c r="H12" s="7" t="s">
        <v>13</v>
      </c>
      <c r="I12" s="13"/>
      <c r="J12" s="13"/>
      <c r="K12" s="15"/>
    </row>
    <row r="13" spans="1:11" x14ac:dyDescent="0.3">
      <c r="A13" s="8" t="s">
        <v>28</v>
      </c>
      <c r="B13" s="4"/>
      <c r="C13" s="5">
        <v>0.3797106481481482</v>
      </c>
      <c r="D13" s="5">
        <f t="shared" si="1"/>
        <v>0.375</v>
      </c>
      <c r="E13" s="5">
        <v>0.77396990740740745</v>
      </c>
      <c r="F13" s="5">
        <v>0.77083333333333337</v>
      </c>
      <c r="G13" s="6">
        <v>0.79166666666666663</v>
      </c>
      <c r="H13" s="7" t="s">
        <v>14</v>
      </c>
      <c r="I13" s="13"/>
      <c r="J13" s="13"/>
      <c r="K13" s="15"/>
    </row>
    <row r="14" spans="1:11" x14ac:dyDescent="0.3">
      <c r="A14" s="8" t="s">
        <v>27</v>
      </c>
      <c r="B14" s="4"/>
      <c r="C14" s="5">
        <v>0.37898148148148153</v>
      </c>
      <c r="D14" s="5">
        <f t="shared" si="1"/>
        <v>0.375</v>
      </c>
      <c r="E14" s="5">
        <v>0.83416666666666661</v>
      </c>
      <c r="F14" s="5">
        <v>0.83333333333333337</v>
      </c>
      <c r="G14" s="6">
        <v>0.79166666666666663</v>
      </c>
      <c r="H14" s="7" t="s">
        <v>10</v>
      </c>
      <c r="I14" s="13">
        <f>F14-G14</f>
        <v>4.1666666666666741E-2</v>
      </c>
      <c r="J14" s="13"/>
      <c r="K14" s="15"/>
    </row>
    <row r="15" spans="1:11" x14ac:dyDescent="0.3">
      <c r="A15" s="8" t="s">
        <v>26</v>
      </c>
      <c r="B15" s="8"/>
      <c r="C15" s="5">
        <v>0.37224537037037037</v>
      </c>
      <c r="D15" s="5">
        <f t="shared" si="1"/>
        <v>0.375</v>
      </c>
      <c r="E15" s="5">
        <v>0.8334259259259259</v>
      </c>
      <c r="F15" s="5">
        <v>0.83333333333333337</v>
      </c>
      <c r="G15" s="6">
        <v>0.79166666666666663</v>
      </c>
      <c r="H15" s="7" t="s">
        <v>11</v>
      </c>
      <c r="I15" s="13">
        <f>F15-G15</f>
        <v>4.1666666666666741E-2</v>
      </c>
      <c r="J15" s="13"/>
      <c r="K15" s="15"/>
    </row>
    <row r="16" spans="1:11" x14ac:dyDescent="0.3">
      <c r="A16" s="8" t="s">
        <v>25</v>
      </c>
      <c r="B16" s="4"/>
      <c r="C16" s="5">
        <v>0.37682870370370369</v>
      </c>
      <c r="D16" s="5">
        <f t="shared" si="1"/>
        <v>0.375</v>
      </c>
      <c r="E16" s="5">
        <v>0.8049074074074074</v>
      </c>
      <c r="F16" s="5">
        <v>0.79166666666666663</v>
      </c>
      <c r="G16" s="6">
        <v>0.79166666666666663</v>
      </c>
      <c r="H16" s="7" t="s">
        <v>12</v>
      </c>
      <c r="I16" s="13"/>
      <c r="J16" s="13"/>
      <c r="K16" s="15"/>
    </row>
    <row r="17" spans="1:12" x14ac:dyDescent="0.3">
      <c r="A17" s="8" t="s">
        <v>24</v>
      </c>
      <c r="B17" s="4"/>
      <c r="C17" s="5">
        <v>0.38837962962962963</v>
      </c>
      <c r="D17" s="5">
        <f t="shared" si="1"/>
        <v>0.375</v>
      </c>
      <c r="E17" s="5">
        <v>0.78583333333333327</v>
      </c>
      <c r="F17" s="5">
        <v>0.77083333333333337</v>
      </c>
      <c r="G17" s="6">
        <v>0.79166666666666663</v>
      </c>
      <c r="H17" s="7" t="s">
        <v>13</v>
      </c>
      <c r="I17" s="13"/>
      <c r="J17" s="13"/>
      <c r="K17" s="15"/>
    </row>
    <row r="18" spans="1:12" x14ac:dyDescent="0.3">
      <c r="A18" s="8" t="s">
        <v>23</v>
      </c>
      <c r="B18" s="4"/>
      <c r="C18" s="5">
        <v>0.36791666666666667</v>
      </c>
      <c r="D18" s="5">
        <f t="shared" si="1"/>
        <v>0.375</v>
      </c>
      <c r="E18" s="5">
        <v>0.78516203703703702</v>
      </c>
      <c r="F18" s="5">
        <v>0.77083333333333337</v>
      </c>
      <c r="G18" s="6">
        <v>0.79166666666666663</v>
      </c>
      <c r="H18" s="7" t="s">
        <v>14</v>
      </c>
      <c r="I18" s="13"/>
      <c r="J18" s="13"/>
      <c r="K18" s="15"/>
    </row>
    <row r="19" spans="1:12" x14ac:dyDescent="0.3">
      <c r="A19" s="8" t="s">
        <v>22</v>
      </c>
      <c r="B19" s="4"/>
      <c r="C19" s="5">
        <v>0.37201388888888887</v>
      </c>
      <c r="D19" s="5">
        <f t="shared" si="1"/>
        <v>0.375</v>
      </c>
      <c r="E19" s="5">
        <v>0.81340277777777781</v>
      </c>
      <c r="F19" s="5">
        <v>0.8125</v>
      </c>
      <c r="G19" s="6">
        <v>0.79166666666666663</v>
      </c>
      <c r="H19" s="7" t="s">
        <v>10</v>
      </c>
      <c r="I19" s="13">
        <f>F19-G19</f>
        <v>2.083333333333337E-2</v>
      </c>
      <c r="J19" s="13"/>
      <c r="K19" s="15"/>
    </row>
    <row r="20" spans="1:12" x14ac:dyDescent="0.3">
      <c r="A20" s="8" t="s">
        <v>21</v>
      </c>
      <c r="B20" s="4"/>
      <c r="C20" s="5">
        <v>0.36856481481481485</v>
      </c>
      <c r="D20" s="5">
        <f t="shared" si="1"/>
        <v>0.375</v>
      </c>
      <c r="E20" s="5">
        <v>0.78148148148148155</v>
      </c>
      <c r="F20" s="5">
        <v>0.77083333333333337</v>
      </c>
      <c r="G20" s="6">
        <v>0.79166666666666663</v>
      </c>
      <c r="H20" s="7" t="s">
        <v>11</v>
      </c>
      <c r="I20" s="13"/>
      <c r="J20" s="13"/>
      <c r="K20" s="15"/>
    </row>
    <row r="21" spans="1:12" x14ac:dyDescent="0.3">
      <c r="A21" s="8" t="s">
        <v>20</v>
      </c>
      <c r="B21" s="21"/>
      <c r="C21" s="5">
        <v>0.36924768518518519</v>
      </c>
      <c r="D21" s="22">
        <f t="shared" si="1"/>
        <v>0.375</v>
      </c>
      <c r="E21" s="5">
        <v>0.76839120370370362</v>
      </c>
      <c r="F21" s="5">
        <v>0.75</v>
      </c>
      <c r="G21" s="6">
        <v>0.79166666666666663</v>
      </c>
      <c r="H21" s="7" t="s">
        <v>12</v>
      </c>
      <c r="I21" s="13"/>
      <c r="J21" s="23"/>
      <c r="K21" s="23"/>
    </row>
    <row r="22" spans="1:12" x14ac:dyDescent="0.3">
      <c r="A22" s="8" t="s">
        <v>19</v>
      </c>
      <c r="B22" s="24"/>
      <c r="C22" s="5">
        <v>0.37003472222222222</v>
      </c>
      <c r="D22" s="22">
        <f t="shared" si="1"/>
        <v>0.375</v>
      </c>
      <c r="E22" s="5">
        <v>0.77552083333333333</v>
      </c>
      <c r="F22" s="5">
        <v>0.77083333333333337</v>
      </c>
      <c r="G22" s="6">
        <v>0.79166666666666663</v>
      </c>
      <c r="H22" s="7" t="s">
        <v>13</v>
      </c>
      <c r="I22" s="13"/>
      <c r="J22" s="15"/>
      <c r="K22" s="25"/>
    </row>
    <row r="23" spans="1:12" x14ac:dyDescent="0.3">
      <c r="A23" s="30" t="s">
        <v>16</v>
      </c>
      <c r="B23" s="24"/>
      <c r="C23" s="24"/>
      <c r="D23" s="24"/>
      <c r="E23" s="24"/>
      <c r="F23" s="24"/>
      <c r="G23" s="24"/>
      <c r="H23" s="24"/>
      <c r="I23" s="35">
        <f>SUM(I2:I22)</f>
        <v>0.3333333333333337</v>
      </c>
      <c r="J23" s="24"/>
      <c r="K23" s="25"/>
      <c r="L23" s="30"/>
    </row>
  </sheetData>
  <sortState ref="A2:S21">
    <sortCondition ref="A2:A21"/>
  </sortState>
  <phoneticPr fontId="5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N40" sqref="N40"/>
    </sheetView>
  </sheetViews>
  <sheetFormatPr defaultRowHeight="14" x14ac:dyDescent="0.3"/>
  <sheetData/>
  <phoneticPr fontId="8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opLeftCell="A7" workbookViewId="0">
      <selection activeCell="I25" sqref="I25"/>
    </sheetView>
  </sheetViews>
  <sheetFormatPr defaultColWidth="9" defaultRowHeight="14" x14ac:dyDescent="0.3"/>
  <cols>
    <col min="1" max="1" width="12.1640625" bestFit="1" customWidth="1"/>
    <col min="3" max="3" width="10" bestFit="1" customWidth="1"/>
    <col min="4" max="4" width="12.33203125" bestFit="1" customWidth="1"/>
    <col min="5" max="5" width="10" bestFit="1" customWidth="1"/>
    <col min="6" max="6" width="15.33203125" bestFit="1" customWidth="1"/>
    <col min="7" max="7" width="12.33203125" bestFit="1" customWidth="1"/>
    <col min="8" max="8" width="18.25" bestFit="1" customWidth="1"/>
    <col min="9" max="9" width="9.5" customWidth="1"/>
    <col min="10" max="10" width="8.5" bestFit="1" customWidth="1"/>
    <col min="11" max="11" width="8" bestFit="1" customWidth="1"/>
    <col min="12" max="12" width="16.75" customWidth="1"/>
    <col min="17" max="17" width="12.08203125" customWidth="1"/>
    <col min="19" max="19" width="10.6640625" customWidth="1"/>
  </cols>
  <sheetData>
    <row r="1" spans="1:11" x14ac:dyDescent="0.3">
      <c r="A1" s="1" t="s">
        <v>0</v>
      </c>
      <c r="B1" s="2"/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2" t="s">
        <v>9</v>
      </c>
    </row>
    <row r="2" spans="1:11" x14ac:dyDescent="0.3">
      <c r="A2" s="8">
        <v>44013</v>
      </c>
      <c r="B2" s="24"/>
      <c r="C2" s="5">
        <v>0.37414351851851851</v>
      </c>
      <c r="D2" s="22">
        <f t="shared" ref="D2:D24" si="0">IF((C2&lt;TIME(9,30,0)),(TIME(9,0,0)),C2)</f>
        <v>0.375</v>
      </c>
      <c r="E2" s="5">
        <v>0.78613425925925917</v>
      </c>
      <c r="F2" s="5">
        <v>0.78613425925925917</v>
      </c>
      <c r="G2" s="6">
        <v>0.79166666666666663</v>
      </c>
      <c r="H2" s="7" t="s">
        <v>10</v>
      </c>
      <c r="I2" s="13"/>
      <c r="J2" s="15"/>
      <c r="K2" s="25"/>
    </row>
    <row r="3" spans="1:11" x14ac:dyDescent="0.3">
      <c r="A3" s="8">
        <v>44014</v>
      </c>
      <c r="B3" s="21"/>
      <c r="C3" s="5">
        <v>0.36775462962962963</v>
      </c>
      <c r="D3" s="22">
        <f t="shared" si="0"/>
        <v>0.375</v>
      </c>
      <c r="E3" s="5">
        <v>0.78486111111111112</v>
      </c>
      <c r="F3" s="5">
        <v>0.78486111111111112</v>
      </c>
      <c r="G3" s="6">
        <v>0.79166666666666663</v>
      </c>
      <c r="H3" s="7" t="s">
        <v>11</v>
      </c>
      <c r="I3" s="13"/>
      <c r="J3" s="23"/>
      <c r="K3" s="23"/>
    </row>
    <row r="4" spans="1:11" x14ac:dyDescent="0.3">
      <c r="A4" s="8">
        <v>44015</v>
      </c>
      <c r="B4" s="4"/>
      <c r="C4" s="5">
        <v>0.3747685185185185</v>
      </c>
      <c r="D4" s="5">
        <f t="shared" si="0"/>
        <v>0.375</v>
      </c>
      <c r="E4" s="5">
        <v>0.79171296296296301</v>
      </c>
      <c r="F4" s="5">
        <v>0.79171296296296301</v>
      </c>
      <c r="G4" s="6">
        <v>0.79166666666666663</v>
      </c>
      <c r="H4" s="7" t="s">
        <v>12</v>
      </c>
      <c r="I4" s="13"/>
      <c r="J4" s="13"/>
      <c r="K4" s="15"/>
    </row>
    <row r="5" spans="1:11" x14ac:dyDescent="0.3">
      <c r="A5" s="8">
        <v>44018</v>
      </c>
      <c r="B5" s="4"/>
      <c r="C5" s="5">
        <v>0.36929398148148151</v>
      </c>
      <c r="D5" s="5">
        <f t="shared" si="0"/>
        <v>0.375</v>
      </c>
      <c r="E5" s="5">
        <v>0.80637731481481489</v>
      </c>
      <c r="F5" s="5">
        <v>0.80637731481481489</v>
      </c>
      <c r="G5" s="6">
        <v>0.79166666666666663</v>
      </c>
      <c r="H5" s="7" t="s">
        <v>13</v>
      </c>
      <c r="I5" s="13"/>
      <c r="J5" s="13"/>
      <c r="K5" s="15"/>
    </row>
    <row r="6" spans="1:11" x14ac:dyDescent="0.3">
      <c r="A6" s="8">
        <v>44019</v>
      </c>
      <c r="B6" s="4"/>
      <c r="C6" s="5">
        <v>0.37146990740740743</v>
      </c>
      <c r="D6" s="5">
        <f t="shared" si="0"/>
        <v>0.375</v>
      </c>
      <c r="E6" s="5">
        <v>0.81327546296296294</v>
      </c>
      <c r="F6" s="5">
        <v>0.8125</v>
      </c>
      <c r="G6" s="6">
        <v>0.79166666666666663</v>
      </c>
      <c r="H6" s="7" t="s">
        <v>14</v>
      </c>
      <c r="I6" s="13">
        <f>F6-G6</f>
        <v>2.083333333333337E-2</v>
      </c>
      <c r="J6" s="13"/>
      <c r="K6" s="15"/>
    </row>
    <row r="7" spans="1:11" x14ac:dyDescent="0.3">
      <c r="A7" s="8">
        <v>44020</v>
      </c>
      <c r="B7" s="4"/>
      <c r="C7" s="5">
        <v>0.39126157407407408</v>
      </c>
      <c r="D7" s="5">
        <f t="shared" si="0"/>
        <v>0.375</v>
      </c>
      <c r="E7" s="5">
        <v>0.775324074074074</v>
      </c>
      <c r="F7" s="5">
        <v>0.775324074074074</v>
      </c>
      <c r="G7" s="6">
        <v>0.79166666666666663</v>
      </c>
      <c r="H7" s="7" t="s">
        <v>10</v>
      </c>
      <c r="I7" s="13"/>
      <c r="J7" s="13"/>
      <c r="K7" s="15"/>
    </row>
    <row r="8" spans="1:11" x14ac:dyDescent="0.3">
      <c r="A8" s="8">
        <v>44021</v>
      </c>
      <c r="B8" s="4"/>
      <c r="C8" s="5">
        <v>0.37324074074074076</v>
      </c>
      <c r="D8" s="5">
        <f t="shared" si="0"/>
        <v>0.375</v>
      </c>
      <c r="E8" s="5">
        <v>0.79168981481481471</v>
      </c>
      <c r="F8" s="5">
        <v>0.79168981481481471</v>
      </c>
      <c r="G8" s="6">
        <v>0.79166666666666663</v>
      </c>
      <c r="H8" s="7" t="s">
        <v>11</v>
      </c>
      <c r="I8" s="13"/>
      <c r="J8" s="13"/>
      <c r="K8" s="15"/>
    </row>
    <row r="9" spans="1:11" x14ac:dyDescent="0.3">
      <c r="A9" s="8">
        <v>44022</v>
      </c>
      <c r="B9" s="4"/>
      <c r="C9" s="5">
        <v>0.37350694444444449</v>
      </c>
      <c r="D9" s="5">
        <f t="shared" si="0"/>
        <v>0.375</v>
      </c>
      <c r="E9" s="5">
        <v>0.77937499999999993</v>
      </c>
      <c r="F9" s="5">
        <v>0.77937499999999993</v>
      </c>
      <c r="G9" s="6">
        <v>0.79166666666666663</v>
      </c>
      <c r="H9" s="7" t="s">
        <v>12</v>
      </c>
      <c r="I9" s="13"/>
      <c r="J9" s="13"/>
      <c r="K9" s="15"/>
    </row>
    <row r="10" spans="1:11" x14ac:dyDescent="0.3">
      <c r="A10" s="8">
        <v>44025</v>
      </c>
      <c r="B10" s="4"/>
      <c r="C10" s="5">
        <v>0.36575231481481479</v>
      </c>
      <c r="D10" s="5">
        <f t="shared" si="0"/>
        <v>0.375</v>
      </c>
      <c r="E10" s="5">
        <v>0.78096064814814825</v>
      </c>
      <c r="F10" s="5">
        <v>0.78096064814814825</v>
      </c>
      <c r="G10" s="6">
        <v>0.79166666666666663</v>
      </c>
      <c r="H10" s="7" t="s">
        <v>13</v>
      </c>
      <c r="I10" s="13"/>
      <c r="J10" s="13"/>
      <c r="K10" s="15"/>
    </row>
    <row r="11" spans="1:11" x14ac:dyDescent="0.3">
      <c r="A11" s="8">
        <v>44026</v>
      </c>
      <c r="B11" s="4"/>
      <c r="C11" s="5">
        <v>0.37792824074074072</v>
      </c>
      <c r="D11" s="5">
        <f t="shared" si="0"/>
        <v>0.375</v>
      </c>
      <c r="E11" s="5">
        <v>0.77572916666666669</v>
      </c>
      <c r="F11" s="5">
        <v>0.77572916666666669</v>
      </c>
      <c r="G11" s="6">
        <v>0.79166666666666663</v>
      </c>
      <c r="H11" s="7" t="s">
        <v>14</v>
      </c>
      <c r="I11" s="13"/>
      <c r="J11" s="13"/>
      <c r="K11" s="15"/>
    </row>
    <row r="12" spans="1:11" x14ac:dyDescent="0.3">
      <c r="A12" s="8">
        <v>44027</v>
      </c>
      <c r="B12" s="4"/>
      <c r="C12" s="5">
        <v>0.37283564814814812</v>
      </c>
      <c r="D12" s="5">
        <f t="shared" si="0"/>
        <v>0.375</v>
      </c>
      <c r="E12" s="5">
        <v>0.7819328703703704</v>
      </c>
      <c r="F12" s="5">
        <v>0.7819328703703704</v>
      </c>
      <c r="G12" s="6">
        <v>0.79166666666666663</v>
      </c>
      <c r="H12" s="7" t="s">
        <v>10</v>
      </c>
      <c r="I12" s="13"/>
      <c r="J12" s="13"/>
      <c r="K12" s="15"/>
    </row>
    <row r="13" spans="1:11" x14ac:dyDescent="0.3">
      <c r="A13" s="8">
        <v>44028</v>
      </c>
      <c r="B13" s="4"/>
      <c r="C13" s="5">
        <v>0.37373842592592593</v>
      </c>
      <c r="D13" s="5">
        <f t="shared" si="0"/>
        <v>0.375</v>
      </c>
      <c r="E13" s="5">
        <v>0.78068287037037043</v>
      </c>
      <c r="F13" s="5">
        <v>0.78068287037037043</v>
      </c>
      <c r="G13" s="6">
        <v>0.79166666666666663</v>
      </c>
      <c r="H13" s="7" t="s">
        <v>11</v>
      </c>
      <c r="I13" s="13"/>
      <c r="J13" s="13"/>
      <c r="K13" s="15"/>
    </row>
    <row r="14" spans="1:11" x14ac:dyDescent="0.3">
      <c r="A14" s="8">
        <v>44029</v>
      </c>
      <c r="B14" s="4"/>
      <c r="C14" s="5">
        <v>0.36905092592592598</v>
      </c>
      <c r="D14" s="5">
        <f t="shared" si="0"/>
        <v>0.375</v>
      </c>
      <c r="E14" s="5">
        <v>0.77707175925925931</v>
      </c>
      <c r="F14" s="5">
        <v>0.77707175925925931</v>
      </c>
      <c r="G14" s="6">
        <v>0.79166666666666663</v>
      </c>
      <c r="H14" s="7" t="s">
        <v>12</v>
      </c>
      <c r="I14" s="13"/>
      <c r="J14" s="13"/>
      <c r="K14" s="15"/>
    </row>
    <row r="15" spans="1:11" x14ac:dyDescent="0.3">
      <c r="A15" s="8">
        <v>44032</v>
      </c>
      <c r="B15" s="4"/>
      <c r="C15" s="5">
        <v>0.38393518518518516</v>
      </c>
      <c r="D15" s="5">
        <f t="shared" si="0"/>
        <v>0.375</v>
      </c>
      <c r="E15" s="5">
        <v>0.77178240740740733</v>
      </c>
      <c r="F15" s="5">
        <v>0.77178240740740733</v>
      </c>
      <c r="G15" s="6">
        <v>0.79166666666666663</v>
      </c>
      <c r="H15" s="7" t="s">
        <v>13</v>
      </c>
      <c r="I15" s="13"/>
      <c r="J15" s="13"/>
      <c r="K15" s="15"/>
    </row>
    <row r="16" spans="1:11" x14ac:dyDescent="0.3">
      <c r="A16" s="8">
        <v>44033</v>
      </c>
      <c r="B16" s="4"/>
      <c r="C16" s="5">
        <v>0.36847222222222226</v>
      </c>
      <c r="D16" s="5">
        <f t="shared" si="0"/>
        <v>0.375</v>
      </c>
      <c r="E16" s="5">
        <v>0.7814699074074074</v>
      </c>
      <c r="F16" s="5">
        <v>0.7814699074074074</v>
      </c>
      <c r="G16" s="6">
        <v>0.79166666666666663</v>
      </c>
      <c r="H16" s="7" t="s">
        <v>14</v>
      </c>
      <c r="I16" s="13"/>
      <c r="J16" s="13"/>
      <c r="K16" s="15"/>
    </row>
    <row r="17" spans="1:19" x14ac:dyDescent="0.3">
      <c r="A17" s="8">
        <v>44034</v>
      </c>
      <c r="B17" s="4"/>
      <c r="C17" s="5">
        <v>0.37230324074074073</v>
      </c>
      <c r="D17" s="5">
        <f t="shared" si="0"/>
        <v>0.375</v>
      </c>
      <c r="E17" s="5">
        <v>0.76870370370370367</v>
      </c>
      <c r="F17" s="5">
        <v>0.76870370370370367</v>
      </c>
      <c r="G17" s="6">
        <v>0.79166666666666663</v>
      </c>
      <c r="H17" s="7" t="s">
        <v>10</v>
      </c>
      <c r="I17" s="13"/>
      <c r="J17" s="13"/>
      <c r="K17" s="15"/>
    </row>
    <row r="18" spans="1:19" x14ac:dyDescent="0.3">
      <c r="A18" s="8">
        <v>44035</v>
      </c>
      <c r="B18" s="4"/>
      <c r="C18" s="5">
        <v>0.3715162037037037</v>
      </c>
      <c r="D18" s="5">
        <f t="shared" si="0"/>
        <v>0.375</v>
      </c>
      <c r="E18" s="5">
        <v>0.79297453703703702</v>
      </c>
      <c r="F18" s="5">
        <v>0.79297453703703702</v>
      </c>
      <c r="G18" s="6">
        <v>0.79166666666666663</v>
      </c>
      <c r="H18" s="7" t="s">
        <v>11</v>
      </c>
      <c r="I18" s="13"/>
      <c r="J18" s="13"/>
      <c r="K18" s="15"/>
    </row>
    <row r="19" spans="1:19" x14ac:dyDescent="0.3">
      <c r="A19" s="8">
        <v>44036</v>
      </c>
      <c r="B19" s="4"/>
      <c r="C19" s="5">
        <v>0.37025462962962963</v>
      </c>
      <c r="D19" s="5">
        <f t="shared" si="0"/>
        <v>0.375</v>
      </c>
      <c r="E19" s="5">
        <v>0.79175925925925927</v>
      </c>
      <c r="F19" s="5">
        <v>0.79175925925925927</v>
      </c>
      <c r="G19" s="6">
        <v>0.79166666666666663</v>
      </c>
      <c r="H19" s="7" t="s">
        <v>12</v>
      </c>
      <c r="I19" s="13"/>
      <c r="J19" s="13"/>
      <c r="K19" s="15"/>
    </row>
    <row r="20" spans="1:19" x14ac:dyDescent="0.3">
      <c r="A20" s="8">
        <v>44039</v>
      </c>
      <c r="B20" s="4"/>
      <c r="C20" s="5">
        <v>0.37645833333333334</v>
      </c>
      <c r="D20" s="5">
        <f t="shared" si="0"/>
        <v>0.375</v>
      </c>
      <c r="E20" s="5">
        <v>0.77902777777777776</v>
      </c>
      <c r="F20" s="5">
        <v>0.77902777777777776</v>
      </c>
      <c r="G20" s="6">
        <v>0.79166666666666663</v>
      </c>
      <c r="H20" s="7" t="s">
        <v>13</v>
      </c>
      <c r="I20" s="13"/>
      <c r="J20" s="13"/>
      <c r="K20" s="15"/>
    </row>
    <row r="21" spans="1:19" x14ac:dyDescent="0.3">
      <c r="A21" s="8">
        <v>44040</v>
      </c>
      <c r="B21" s="4"/>
      <c r="C21" s="5">
        <v>0.37702546296296297</v>
      </c>
      <c r="D21" s="5">
        <f t="shared" si="0"/>
        <v>0.375</v>
      </c>
      <c r="E21" s="5">
        <v>0.87539351851851854</v>
      </c>
      <c r="F21" s="5">
        <v>0.875</v>
      </c>
      <c r="G21" s="6">
        <v>0.79166666666666663</v>
      </c>
      <c r="H21" s="7" t="s">
        <v>14</v>
      </c>
      <c r="I21" s="13">
        <f>F21-G21</f>
        <v>8.333333333333337E-2</v>
      </c>
      <c r="J21" s="13"/>
      <c r="K21" s="15"/>
    </row>
    <row r="22" spans="1:19" x14ac:dyDescent="0.3">
      <c r="A22" s="8">
        <v>44041</v>
      </c>
      <c r="B22" s="4"/>
      <c r="C22" s="5">
        <v>0.37341435185185184</v>
      </c>
      <c r="D22" s="5">
        <f t="shared" si="0"/>
        <v>0.375</v>
      </c>
      <c r="E22" s="5">
        <v>0.79875000000000007</v>
      </c>
      <c r="F22" s="5">
        <v>0.79875000000000007</v>
      </c>
      <c r="G22" s="6">
        <v>0.79166666666666663</v>
      </c>
      <c r="H22" s="7" t="s">
        <v>10</v>
      </c>
      <c r="I22" s="13"/>
      <c r="J22" s="13"/>
      <c r="K22" s="15"/>
    </row>
    <row r="23" spans="1:19" x14ac:dyDescent="0.3">
      <c r="A23" s="8">
        <v>44042</v>
      </c>
      <c r="B23" s="24"/>
      <c r="C23" s="5">
        <v>0.37306712962962968</v>
      </c>
      <c r="D23" s="5">
        <f t="shared" si="0"/>
        <v>0.375</v>
      </c>
      <c r="E23" s="5">
        <v>0.91891203703703705</v>
      </c>
      <c r="F23" s="5">
        <v>0.91666666666666663</v>
      </c>
      <c r="G23" s="6">
        <v>0.79166666666666663</v>
      </c>
      <c r="H23" s="7" t="s">
        <v>11</v>
      </c>
      <c r="I23" s="13">
        <f>F23-G23</f>
        <v>0.125</v>
      </c>
      <c r="J23" s="24"/>
    </row>
    <row r="24" spans="1:19" x14ac:dyDescent="0.3">
      <c r="A24" s="31">
        <v>44043</v>
      </c>
      <c r="B24" s="32"/>
      <c r="C24" s="10">
        <v>0.3689236111111111</v>
      </c>
      <c r="D24" s="10">
        <f t="shared" si="0"/>
        <v>0.375</v>
      </c>
      <c r="E24" s="10">
        <v>0.88493055555555555</v>
      </c>
      <c r="F24" s="10">
        <v>0.875</v>
      </c>
      <c r="G24" s="33">
        <v>0.79166666666666663</v>
      </c>
      <c r="H24" s="34" t="s">
        <v>12</v>
      </c>
      <c r="I24" s="16">
        <f>F24-G24</f>
        <v>8.333333333333337E-2</v>
      </c>
      <c r="J24" s="32"/>
      <c r="K24" s="32"/>
      <c r="Q24" s="18"/>
      <c r="R24" s="19"/>
      <c r="S24" s="19"/>
    </row>
    <row r="25" spans="1:19" x14ac:dyDescent="0.3">
      <c r="A25" s="30" t="s">
        <v>16</v>
      </c>
      <c r="B25" s="24"/>
      <c r="C25" s="24"/>
      <c r="D25" s="24"/>
      <c r="E25" s="24"/>
      <c r="F25" s="24"/>
      <c r="G25" s="24"/>
      <c r="H25" s="24"/>
      <c r="I25" s="35">
        <v>0.3125</v>
      </c>
      <c r="J25" s="24"/>
      <c r="K25" s="25">
        <v>1.2291666666666667</v>
      </c>
      <c r="L25" s="30" t="s">
        <v>18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/>
  </sheetViews>
  <sheetFormatPr defaultColWidth="9" defaultRowHeight="14" x14ac:dyDescent="0.3"/>
  <sheetData/>
  <phoneticPr fontId="5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opLeftCell="A10" workbookViewId="0">
      <selection activeCell="K23" sqref="K23"/>
    </sheetView>
  </sheetViews>
  <sheetFormatPr defaultColWidth="9" defaultRowHeight="14" x14ac:dyDescent="0.3"/>
  <cols>
    <col min="1" max="1" width="12.1640625" bestFit="1" customWidth="1"/>
    <col min="3" max="3" width="10" bestFit="1" customWidth="1"/>
    <col min="4" max="4" width="12.33203125" bestFit="1" customWidth="1"/>
    <col min="5" max="5" width="10" bestFit="1" customWidth="1"/>
    <col min="6" max="6" width="15.33203125" bestFit="1" customWidth="1"/>
    <col min="7" max="7" width="12.33203125" bestFit="1" customWidth="1"/>
    <col min="8" max="8" width="18.25" bestFit="1" customWidth="1"/>
    <col min="9" max="10" width="8.5" bestFit="1" customWidth="1"/>
    <col min="11" max="11" width="8" bestFit="1" customWidth="1"/>
    <col min="12" max="12" width="16.75" customWidth="1"/>
    <col min="17" max="17" width="12.08203125" customWidth="1"/>
    <col min="19" max="19" width="10.6640625" customWidth="1"/>
  </cols>
  <sheetData>
    <row r="1" spans="1:11" x14ac:dyDescent="0.3">
      <c r="A1" s="1" t="s">
        <v>0</v>
      </c>
      <c r="B1" s="2"/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2" t="s">
        <v>9</v>
      </c>
    </row>
    <row r="2" spans="1:11" x14ac:dyDescent="0.3">
      <c r="A2" s="8">
        <v>43983</v>
      </c>
      <c r="B2" s="24"/>
      <c r="C2" s="5">
        <v>3.9016203703703699E-2</v>
      </c>
      <c r="D2" s="22">
        <f t="shared" ref="D2:D22" si="0">IF((C2&lt;TIME(9,30,0)),(TIME(9,0,0)),C2)</f>
        <v>0.375</v>
      </c>
      <c r="E2" s="5">
        <v>0.78431712962962974</v>
      </c>
      <c r="F2" s="5">
        <v>0.78431712962962974</v>
      </c>
      <c r="G2" s="6">
        <v>0.79166666666666663</v>
      </c>
      <c r="H2" s="7" t="s">
        <v>13</v>
      </c>
      <c r="I2" s="13"/>
      <c r="J2" s="26"/>
      <c r="K2" s="25"/>
    </row>
    <row r="3" spans="1:11" x14ac:dyDescent="0.3">
      <c r="A3" s="8">
        <v>43984</v>
      </c>
      <c r="B3" s="21"/>
      <c r="C3" s="22">
        <v>0.37668981481481478</v>
      </c>
      <c r="D3" s="22">
        <f t="shared" si="0"/>
        <v>0.375</v>
      </c>
      <c r="E3" s="5">
        <v>0.85450231481481476</v>
      </c>
      <c r="F3" s="5">
        <v>0.85416666666666663</v>
      </c>
      <c r="G3" s="6">
        <v>0.79166666666666663</v>
      </c>
      <c r="H3" s="7" t="s">
        <v>14</v>
      </c>
      <c r="I3" s="13">
        <f>F3-G3</f>
        <v>6.25E-2</v>
      </c>
      <c r="J3" s="27"/>
      <c r="K3" s="23"/>
    </row>
    <row r="4" spans="1:11" x14ac:dyDescent="0.3">
      <c r="A4" s="8">
        <v>43985</v>
      </c>
      <c r="B4" s="4"/>
      <c r="C4" s="5">
        <v>0.39201388888888888</v>
      </c>
      <c r="D4" s="5">
        <f t="shared" si="0"/>
        <v>0.375</v>
      </c>
      <c r="E4" s="5">
        <v>0.84650462962962969</v>
      </c>
      <c r="F4" s="5">
        <v>0.83333333333333337</v>
      </c>
      <c r="G4" s="6">
        <v>0.79166666666666663</v>
      </c>
      <c r="H4" s="7" t="s">
        <v>10</v>
      </c>
      <c r="I4" s="13">
        <f>F4-G4</f>
        <v>4.1666666666666741E-2</v>
      </c>
      <c r="J4" s="14"/>
      <c r="K4" s="15"/>
    </row>
    <row r="5" spans="1:11" x14ac:dyDescent="0.3">
      <c r="A5" s="8">
        <v>43986</v>
      </c>
      <c r="B5" s="4"/>
      <c r="C5" s="5">
        <v>0.37002314814814818</v>
      </c>
      <c r="D5" s="5">
        <f t="shared" si="0"/>
        <v>0.375</v>
      </c>
      <c r="E5" s="5">
        <v>0.78381944444444451</v>
      </c>
      <c r="F5" s="5">
        <v>0.78381944444444451</v>
      </c>
      <c r="G5" s="6">
        <v>0.79166666666666663</v>
      </c>
      <c r="H5" s="7" t="s">
        <v>11</v>
      </c>
      <c r="I5" s="13"/>
      <c r="J5" s="14"/>
      <c r="K5" s="15"/>
    </row>
    <row r="6" spans="1:11" x14ac:dyDescent="0.3">
      <c r="A6" s="8">
        <v>43987</v>
      </c>
      <c r="B6" s="4"/>
      <c r="C6" s="5">
        <v>0.37311342592592589</v>
      </c>
      <c r="D6" s="5">
        <f t="shared" si="0"/>
        <v>0.375</v>
      </c>
      <c r="E6" s="5">
        <v>0.88195601851851846</v>
      </c>
      <c r="F6" s="5">
        <v>0.875</v>
      </c>
      <c r="G6" s="6">
        <v>0.79166666666666663</v>
      </c>
      <c r="H6" s="11" t="s">
        <v>12</v>
      </c>
      <c r="I6" s="13">
        <f>F6-G6</f>
        <v>8.333333333333337E-2</v>
      </c>
      <c r="J6" s="14"/>
      <c r="K6" s="15"/>
    </row>
    <row r="7" spans="1:11" x14ac:dyDescent="0.3">
      <c r="A7" s="8">
        <v>43990</v>
      </c>
      <c r="B7" s="4"/>
      <c r="C7" s="5">
        <v>0.36759259259259264</v>
      </c>
      <c r="D7" s="5">
        <f t="shared" si="0"/>
        <v>0.375</v>
      </c>
      <c r="E7" s="5">
        <v>0.84140046296296289</v>
      </c>
      <c r="F7" s="5">
        <v>0.83333333333333337</v>
      </c>
      <c r="G7" s="6">
        <v>0.79166666666666663</v>
      </c>
      <c r="H7" s="7" t="s">
        <v>13</v>
      </c>
      <c r="I7" s="13">
        <f>F7-G7</f>
        <v>4.1666666666666741E-2</v>
      </c>
      <c r="J7" s="14"/>
      <c r="K7" s="15"/>
    </row>
    <row r="8" spans="1:11" x14ac:dyDescent="0.3">
      <c r="A8" s="8">
        <v>43991</v>
      </c>
      <c r="B8" s="4"/>
      <c r="C8" s="5">
        <v>0.36762731481481481</v>
      </c>
      <c r="D8" s="5">
        <f t="shared" si="0"/>
        <v>0.375</v>
      </c>
      <c r="E8" s="5">
        <v>0.8084027777777778</v>
      </c>
      <c r="F8" s="5">
        <v>0.8084027777777778</v>
      </c>
      <c r="G8" s="6">
        <v>0.79166666666666663</v>
      </c>
      <c r="H8" s="7" t="s">
        <v>14</v>
      </c>
      <c r="I8" s="13"/>
      <c r="J8" s="14"/>
      <c r="K8" s="15"/>
    </row>
    <row r="9" spans="1:11" x14ac:dyDescent="0.3">
      <c r="A9" s="8">
        <v>43992</v>
      </c>
      <c r="B9" s="4"/>
      <c r="C9" s="5">
        <v>0.36864583333333334</v>
      </c>
      <c r="D9" s="5">
        <f t="shared" si="0"/>
        <v>0.375</v>
      </c>
      <c r="E9" s="5">
        <v>0.79892361111111121</v>
      </c>
      <c r="F9" s="5">
        <v>0.79892361111111121</v>
      </c>
      <c r="G9" s="6">
        <v>0.79166666666666663</v>
      </c>
      <c r="H9" s="7" t="s">
        <v>10</v>
      </c>
      <c r="I9" s="13"/>
      <c r="J9" s="14"/>
      <c r="K9" s="15"/>
    </row>
    <row r="10" spans="1:11" x14ac:dyDescent="0.3">
      <c r="A10" s="8">
        <v>43993</v>
      </c>
      <c r="B10" s="4"/>
      <c r="C10" s="5">
        <v>0.37012731481481481</v>
      </c>
      <c r="D10" s="5">
        <f t="shared" si="0"/>
        <v>0.375</v>
      </c>
      <c r="E10" s="5">
        <v>0.79420138888888892</v>
      </c>
      <c r="F10" s="5">
        <v>0.79420138888888892</v>
      </c>
      <c r="G10" s="6">
        <v>0.79166666666666663</v>
      </c>
      <c r="H10" s="7" t="s">
        <v>11</v>
      </c>
      <c r="I10" s="13"/>
      <c r="J10" s="14"/>
      <c r="K10" s="15"/>
    </row>
    <row r="11" spans="1:11" x14ac:dyDescent="0.3">
      <c r="A11" s="8">
        <v>43994</v>
      </c>
      <c r="B11" s="4"/>
      <c r="C11" s="5">
        <v>0.37170138888888887</v>
      </c>
      <c r="D11" s="5">
        <f t="shared" si="0"/>
        <v>0.375</v>
      </c>
      <c r="E11" s="5">
        <v>0.79423611111111114</v>
      </c>
      <c r="F11" s="5">
        <v>0.79423611111111114</v>
      </c>
      <c r="G11" s="6">
        <v>0.79166666666666663</v>
      </c>
      <c r="H11" s="11" t="s">
        <v>12</v>
      </c>
      <c r="I11" s="13"/>
      <c r="J11" s="14"/>
      <c r="K11" s="15"/>
    </row>
    <row r="12" spans="1:11" x14ac:dyDescent="0.3">
      <c r="A12" s="8">
        <v>43997</v>
      </c>
      <c r="B12" s="4"/>
      <c r="C12" s="5">
        <v>0.37432870370370369</v>
      </c>
      <c r="D12" s="5">
        <f t="shared" si="0"/>
        <v>0.375</v>
      </c>
      <c r="E12" s="5">
        <v>0.77258101851851846</v>
      </c>
      <c r="F12" s="5">
        <v>0.77258101851851846</v>
      </c>
      <c r="G12" s="6">
        <v>0.79166666666666663</v>
      </c>
      <c r="H12" s="7" t="s">
        <v>13</v>
      </c>
      <c r="I12" s="13"/>
      <c r="J12" s="14"/>
      <c r="K12" s="15"/>
    </row>
    <row r="13" spans="1:11" x14ac:dyDescent="0.3">
      <c r="A13" s="8">
        <v>43998</v>
      </c>
      <c r="B13" s="4"/>
      <c r="C13" s="5">
        <v>0.37232638888888886</v>
      </c>
      <c r="D13" s="5">
        <f t="shared" si="0"/>
        <v>0.375</v>
      </c>
      <c r="E13" s="5">
        <v>0.78076388888888892</v>
      </c>
      <c r="F13" s="5">
        <v>0.78076388888888892</v>
      </c>
      <c r="G13" s="6">
        <v>0.79166666666666663</v>
      </c>
      <c r="H13" s="7" t="s">
        <v>14</v>
      </c>
      <c r="I13" s="13"/>
      <c r="J13" s="14"/>
      <c r="K13" s="15"/>
    </row>
    <row r="14" spans="1:11" x14ac:dyDescent="0.3">
      <c r="A14" s="8">
        <v>43999</v>
      </c>
      <c r="B14" s="4"/>
      <c r="C14" s="5">
        <v>0.37144675925925924</v>
      </c>
      <c r="D14" s="5">
        <f t="shared" si="0"/>
        <v>0.375</v>
      </c>
      <c r="E14" s="5">
        <v>0.90791666666666659</v>
      </c>
      <c r="F14" s="5">
        <v>0.89583333333333337</v>
      </c>
      <c r="G14" s="6">
        <v>0.79166666666666663</v>
      </c>
      <c r="H14" s="7" t="s">
        <v>10</v>
      </c>
      <c r="I14" s="13">
        <f>F14-G14</f>
        <v>0.10416666666666674</v>
      </c>
      <c r="J14" s="14"/>
      <c r="K14" s="15"/>
    </row>
    <row r="15" spans="1:11" x14ac:dyDescent="0.3">
      <c r="A15" s="8">
        <v>44000</v>
      </c>
      <c r="B15" s="4"/>
      <c r="C15" s="5">
        <v>0.37064814814814812</v>
      </c>
      <c r="D15" s="5">
        <f t="shared" si="0"/>
        <v>0.375</v>
      </c>
      <c r="E15" s="5">
        <v>0.77315972222222218</v>
      </c>
      <c r="F15" s="5">
        <v>0.77083333333333337</v>
      </c>
      <c r="G15" s="6">
        <v>0.79166666666666663</v>
      </c>
      <c r="H15" s="7" t="s">
        <v>11</v>
      </c>
      <c r="I15" s="13"/>
      <c r="J15" s="14"/>
      <c r="K15" s="15"/>
    </row>
    <row r="16" spans="1:11" x14ac:dyDescent="0.3">
      <c r="A16" s="8">
        <v>44001</v>
      </c>
      <c r="B16" s="4"/>
      <c r="C16" s="5">
        <v>0.37437499999999996</v>
      </c>
      <c r="D16" s="5">
        <f t="shared" si="0"/>
        <v>0.375</v>
      </c>
      <c r="E16" s="5">
        <v>0.81607638888888889</v>
      </c>
      <c r="F16" s="5">
        <v>0.8125</v>
      </c>
      <c r="G16" s="6">
        <v>0.79166666666666663</v>
      </c>
      <c r="H16" s="11" t="s">
        <v>12</v>
      </c>
      <c r="I16" s="13">
        <f>F16-G16</f>
        <v>2.083333333333337E-2</v>
      </c>
      <c r="J16" s="14"/>
      <c r="K16" s="15"/>
    </row>
    <row r="17" spans="1:19" x14ac:dyDescent="0.3">
      <c r="A17" s="8">
        <v>44004</v>
      </c>
      <c r="B17" s="4"/>
      <c r="C17" s="5">
        <v>0.37092592592592594</v>
      </c>
      <c r="D17" s="5">
        <f t="shared" si="0"/>
        <v>0.375</v>
      </c>
      <c r="E17" s="5">
        <v>0.77231481481481479</v>
      </c>
      <c r="F17" s="5">
        <v>0.77231481481481479</v>
      </c>
      <c r="G17" s="6">
        <v>0.79166666666666663</v>
      </c>
      <c r="H17" s="7" t="s">
        <v>13</v>
      </c>
      <c r="I17" s="13"/>
      <c r="J17" s="14"/>
      <c r="K17" s="15"/>
    </row>
    <row r="18" spans="1:19" x14ac:dyDescent="0.3">
      <c r="A18" s="8">
        <v>44005</v>
      </c>
      <c r="B18" s="9"/>
      <c r="C18" s="5">
        <v>0.3707523148148148</v>
      </c>
      <c r="D18" s="10">
        <f t="shared" si="0"/>
        <v>0.375</v>
      </c>
      <c r="E18" s="5">
        <v>0.80290509259259257</v>
      </c>
      <c r="F18" s="5">
        <v>0.80290509259259257</v>
      </c>
      <c r="G18" s="6">
        <v>0.79166666666666663</v>
      </c>
      <c r="H18" s="7" t="s">
        <v>14</v>
      </c>
      <c r="I18" s="16"/>
      <c r="J18" s="17"/>
      <c r="K18" s="15"/>
    </row>
    <row r="19" spans="1:19" x14ac:dyDescent="0.3">
      <c r="A19" s="8">
        <v>44006</v>
      </c>
      <c r="B19" s="4"/>
      <c r="C19" s="5">
        <v>0.37077546296296293</v>
      </c>
      <c r="D19" s="5">
        <f t="shared" si="0"/>
        <v>0.375</v>
      </c>
      <c r="E19" s="5">
        <v>0.78967592592592595</v>
      </c>
      <c r="F19" s="5">
        <v>0.78967592592592595</v>
      </c>
      <c r="G19" s="6">
        <v>0.79166666666666663</v>
      </c>
      <c r="H19" s="7" t="s">
        <v>10</v>
      </c>
      <c r="I19" s="13"/>
      <c r="J19" s="14"/>
      <c r="K19" s="15"/>
    </row>
    <row r="20" spans="1:19" x14ac:dyDescent="0.3">
      <c r="A20" s="8">
        <v>44010</v>
      </c>
      <c r="B20" s="4"/>
      <c r="C20" s="5">
        <v>0.38283564814814813</v>
      </c>
      <c r="D20" s="5">
        <f t="shared" si="0"/>
        <v>0.375</v>
      </c>
      <c r="E20" s="5">
        <v>0.79981481481481476</v>
      </c>
      <c r="F20" s="5">
        <v>0.79981481481481476</v>
      </c>
      <c r="G20" s="6">
        <v>0.79166666666666663</v>
      </c>
      <c r="H20" s="28" t="s">
        <v>15</v>
      </c>
      <c r="I20" s="13"/>
      <c r="J20" s="13"/>
      <c r="K20" s="15"/>
    </row>
    <row r="21" spans="1:19" x14ac:dyDescent="0.3">
      <c r="A21" s="8">
        <v>44011</v>
      </c>
      <c r="B21" s="4"/>
      <c r="C21" s="5">
        <v>0.37268518518518517</v>
      </c>
      <c r="D21" s="5">
        <f t="shared" si="0"/>
        <v>0.375</v>
      </c>
      <c r="E21" s="5">
        <v>0.8034027777777778</v>
      </c>
      <c r="F21" s="5">
        <v>0.8034027777777778</v>
      </c>
      <c r="G21" s="6">
        <v>0.79166666666666663</v>
      </c>
      <c r="H21" s="7" t="s">
        <v>13</v>
      </c>
      <c r="I21" s="13"/>
      <c r="J21" s="13"/>
      <c r="K21" s="15"/>
    </row>
    <row r="22" spans="1:19" x14ac:dyDescent="0.3">
      <c r="A22" s="8">
        <v>44012</v>
      </c>
      <c r="B22" s="4"/>
      <c r="C22" s="5">
        <v>0.37037037037037041</v>
      </c>
      <c r="D22" s="5">
        <f t="shared" si="0"/>
        <v>0.375</v>
      </c>
      <c r="E22" s="5">
        <v>0.80620370370370376</v>
      </c>
      <c r="F22" s="5">
        <v>0.80620370370370376</v>
      </c>
      <c r="G22" s="6">
        <v>0.79166666666666663</v>
      </c>
      <c r="H22" s="7" t="s">
        <v>14</v>
      </c>
      <c r="I22" s="13"/>
      <c r="J22" s="13"/>
      <c r="K22" s="15"/>
    </row>
    <row r="23" spans="1:19" x14ac:dyDescent="0.3">
      <c r="A23" s="30" t="s">
        <v>16</v>
      </c>
      <c r="B23" s="24"/>
      <c r="C23" s="24"/>
      <c r="D23" s="24"/>
      <c r="E23" s="24"/>
      <c r="F23" s="24"/>
      <c r="G23" s="24"/>
      <c r="H23" s="24"/>
      <c r="I23" s="25">
        <f>SUM(I3:I22)</f>
        <v>0.35416666666666696</v>
      </c>
      <c r="J23" s="24"/>
      <c r="K23" s="20">
        <v>0.91666666666666663</v>
      </c>
      <c r="L23" s="29" t="s">
        <v>17</v>
      </c>
    </row>
    <row r="24" spans="1:19" x14ac:dyDescent="0.3">
      <c r="Q24" s="18"/>
      <c r="R24" s="19"/>
      <c r="S24" s="19"/>
    </row>
  </sheetData>
  <sortState ref="A2:S24">
    <sortCondition ref="A2:A24"/>
  </sortState>
  <phoneticPr fontId="5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zoomScale="80" zoomScaleNormal="80" workbookViewId="0">
      <selection activeCell="T49" sqref="T49"/>
    </sheetView>
  </sheetViews>
  <sheetFormatPr defaultColWidth="9" defaultRowHeight="14" x14ac:dyDescent="0.3"/>
  <sheetData/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每月时长统计</vt:lpstr>
      <vt:lpstr>1月</vt:lpstr>
      <vt:lpstr>1月截图</vt:lpstr>
      <vt:lpstr>12月</vt:lpstr>
      <vt:lpstr>12月截图</vt:lpstr>
      <vt:lpstr>11月</vt:lpstr>
      <vt:lpstr>11月截图</vt:lpstr>
      <vt:lpstr>10月考勤</vt:lpstr>
      <vt:lpstr>10月截图</vt:lpstr>
      <vt:lpstr>9月考勤</vt:lpstr>
      <vt:lpstr>9月截图</vt:lpstr>
      <vt:lpstr>8月考勤</vt:lpstr>
      <vt:lpstr>8月考勤截图</vt:lpstr>
      <vt:lpstr>7月考勤 </vt:lpstr>
      <vt:lpstr>7月考勤截图 </vt:lpstr>
      <vt:lpstr>6月考勤</vt:lpstr>
      <vt:lpstr>6月考勤截图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chenzhilong9</dc:creator>
  <cp:lastModifiedBy>chenzhilong9</cp:lastModifiedBy>
  <dcterms:created xsi:type="dcterms:W3CDTF">2015-06-05T18:19:00Z</dcterms:created>
  <dcterms:modified xsi:type="dcterms:W3CDTF">2021-02-23T02:16:45Z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WorkbookGuid">
    <vt:lpwstr>1ec2e283-c716-4e84-a36a-2149dd37e8b4</vt:lpwstr>
  </property>
</Properties>
</file>