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8A" sheetId="53" r:id="rId1"/>
    <sheet name="83" sheetId="52" r:id="rId2"/>
    <sheet name="82" sheetId="51" r:id="rId3"/>
    <sheet name="81" sheetId="50" r:id="rId4"/>
    <sheet name="7A" sheetId="48" r:id="rId5"/>
    <sheet name="75" sheetId="49" r:id="rId6"/>
    <sheet name="74" sheetId="47" r:id="rId7"/>
    <sheet name="73" sheetId="46" r:id="rId8"/>
    <sheet name="72" sheetId="45" r:id="rId9"/>
    <sheet name="71" sheetId="44" r:id="rId10"/>
    <sheet name="65" sheetId="43" r:id="rId11"/>
    <sheet name="6A" sheetId="40" r:id="rId12"/>
    <sheet name="64" sheetId="42" r:id="rId13"/>
    <sheet name="63" sheetId="41" r:id="rId14"/>
    <sheet name="62" sheetId="39" r:id="rId15"/>
    <sheet name="61" sheetId="38" r:id="rId16"/>
    <sheet name="5" sheetId="37" r:id="rId17"/>
    <sheet name="2104" sheetId="36" r:id="rId18"/>
    <sheet name="2103" sheetId="33" r:id="rId19"/>
    <sheet name="2102" sheetId="31" r:id="rId20"/>
    <sheet name="2101" sheetId="26" r:id="rId21"/>
    <sheet name="每月" sheetId="29" r:id="rId22"/>
    <sheet name="分红计算" sheetId="30" r:id="rId23"/>
    <sheet name="赎回中" sheetId="32" r:id="rId24"/>
    <sheet name="每日时间表" sheetId="34" r:id="rId25"/>
    <sheet name="Sheet1" sheetId="35" r:id="rId26"/>
  </sheets>
  <calcPr calcId="124519"/>
</workbook>
</file>

<file path=xl/calcChain.xml><?xml version="1.0" encoding="utf-8"?>
<calcChain xmlns="http://schemas.openxmlformats.org/spreadsheetml/2006/main">
  <c r="M17" i="53"/>
  <c r="L17"/>
  <c r="K17"/>
  <c r="J17"/>
  <c r="J24" i="48"/>
  <c r="K24"/>
  <c r="L7" i="52"/>
  <c r="M7" s="1"/>
  <c r="K7"/>
  <c r="J7"/>
  <c r="M7" i="51"/>
  <c r="L7"/>
  <c r="K7"/>
  <c r="J7"/>
  <c r="M7" i="50"/>
  <c r="L7"/>
  <c r="K7"/>
  <c r="J7"/>
  <c r="L24" i="48"/>
  <c r="H24"/>
  <c r="G24"/>
  <c r="F24"/>
  <c r="B24"/>
  <c r="M7" i="49"/>
  <c r="L7"/>
  <c r="K7"/>
  <c r="J7"/>
  <c r="L7" i="47"/>
  <c r="M7" s="1"/>
  <c r="K7"/>
  <c r="J7"/>
  <c r="M7" i="46"/>
  <c r="L7"/>
  <c r="K7"/>
  <c r="J7"/>
  <c r="L7" i="45"/>
  <c r="M7" s="1"/>
  <c r="K7"/>
  <c r="J7"/>
  <c r="M25" i="40"/>
  <c r="N25"/>
  <c r="M7" i="44"/>
  <c r="L7"/>
  <c r="K7"/>
  <c r="J7"/>
  <c r="L23" i="40"/>
  <c r="K23"/>
  <c r="J23"/>
  <c r="M5" i="43"/>
  <c r="K5"/>
  <c r="J5"/>
  <c r="L5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3" i="40"/>
  <c r="G23"/>
  <c r="F23"/>
  <c r="B23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48" l="1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<sst xmlns="http://schemas.openxmlformats.org/spreadsheetml/2006/main" count="252" uniqueCount="42">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</sst>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  <font>
      <sz val="6"/>
      <color rgb="FFC41A16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1" fillId="0" borderId="0" xfId="0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M17" sqref="M1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0:13">
      <c r="J17" s="1">
        <f>AVERAGE(J2:J16)</f>
        <v>391069.38666666666</v>
      </c>
      <c r="K17" s="1">
        <f>AVERAGE(K2:K16)</f>
        <v>269080.71133333334</v>
      </c>
      <c r="L17" s="1">
        <f>SUM(L2:L16)</f>
        <v>-20450.400000000001</v>
      </c>
      <c r="M17" s="5">
        <f>L17/K17*100</f>
        <v>-7.6000988323040142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B2" s="15"/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A5" s="6">
        <v>44378</v>
      </c>
      <c r="J5" s="1">
        <v>400968.2</v>
      </c>
      <c r="K5" s="1">
        <v>221650.6</v>
      </c>
      <c r="L5" s="1">
        <v>-3191.21</v>
      </c>
      <c r="M5" s="5">
        <v>-1.4145000000000001</v>
      </c>
    </row>
    <row r="6" spans="1:13">
      <c r="A6" s="6">
        <v>44379</v>
      </c>
      <c r="J6" s="1">
        <v>394703.57</v>
      </c>
      <c r="K6">
        <v>282622.7</v>
      </c>
      <c r="L6" s="1">
        <v>-6272.86</v>
      </c>
      <c r="M6">
        <v>-2.2845</v>
      </c>
    </row>
    <row r="7" spans="1:13">
      <c r="A7" s="6"/>
      <c r="J7" s="1">
        <f>AVERAGE(J2:J6)</f>
        <v>412472.17199999996</v>
      </c>
      <c r="K7" s="1">
        <f>AVERAGE(K2:K6)</f>
        <v>271015.03599999996</v>
      </c>
      <c r="L7" s="1">
        <f>SUM(L1:L6)</f>
        <v>-3702.1499999999996</v>
      </c>
      <c r="M7" s="5">
        <f>L7/K7*100</f>
        <v>-1.3660312190206303</v>
      </c>
    </row>
    <row r="8" spans="1:13">
      <c r="A8" s="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M7" sqref="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44375</v>
      </c>
      <c r="G2" s="5"/>
      <c r="H2" s="1"/>
      <c r="I2"/>
      <c r="J2" s="1">
        <v>421680.23</v>
      </c>
      <c r="K2">
        <v>235082.9</v>
      </c>
      <c r="L2">
        <v>3167.1</v>
      </c>
      <c r="M2">
        <v>1.3472</v>
      </c>
    </row>
    <row r="3" spans="1:13">
      <c r="A3" s="6">
        <v>44376</v>
      </c>
      <c r="G3" s="5"/>
      <c r="H3" s="1"/>
      <c r="I3"/>
      <c r="J3" s="1">
        <v>420854.97</v>
      </c>
      <c r="K3">
        <v>334427.98</v>
      </c>
      <c r="L3">
        <v>-777.6</v>
      </c>
      <c r="M3">
        <v>-0.23250000000000001</v>
      </c>
    </row>
    <row r="4" spans="1:13">
      <c r="A4" s="6">
        <v>44377</v>
      </c>
      <c r="G4" s="5"/>
      <c r="H4" s="1"/>
      <c r="I4"/>
      <c r="J4" s="1">
        <v>424153.89</v>
      </c>
      <c r="K4">
        <v>281291</v>
      </c>
      <c r="L4">
        <v>3372.42</v>
      </c>
      <c r="M4">
        <v>1.1989000000000001</v>
      </c>
    </row>
    <row r="5" spans="1:13">
      <c r="J5" s="1">
        <f>AVERAGE(J2:J4)</f>
        <v>422229.6966666666</v>
      </c>
      <c r="K5" s="1">
        <f>AVERAGE(K2:K4)</f>
        <v>283600.62666666665</v>
      </c>
      <c r="L5" s="1">
        <f>SUM(L2:L4)</f>
        <v>5761.92</v>
      </c>
      <c r="M5" s="5">
        <f>L5/K5*100</f>
        <v>2.0317021396332602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M2" sqref="M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M5" sqref="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44424</v>
      </c>
      <c r="J2" s="1">
        <v>403321.06</v>
      </c>
      <c r="K2">
        <v>303182</v>
      </c>
      <c r="L2" s="1">
        <v>-3462</v>
      </c>
      <c r="M2">
        <v>-1.1418999999999999</v>
      </c>
    </row>
    <row r="3" spans="1:13">
      <c r="A3" s="6">
        <v>44425</v>
      </c>
      <c r="J3" s="1">
        <v>395314.64</v>
      </c>
      <c r="K3">
        <v>289618</v>
      </c>
      <c r="L3" s="1">
        <v>-7968.9</v>
      </c>
      <c r="M3">
        <v>-2.7515000000000001</v>
      </c>
    </row>
    <row r="4" spans="1:13">
      <c r="A4" s="6">
        <v>44426</v>
      </c>
      <c r="J4" s="1">
        <v>396758.63</v>
      </c>
      <c r="K4">
        <v>245890</v>
      </c>
      <c r="L4" s="1">
        <v>1536</v>
      </c>
      <c r="M4">
        <v>0.62470000000000003</v>
      </c>
    </row>
    <row r="5" spans="1:13">
      <c r="A5" s="6">
        <v>44427</v>
      </c>
      <c r="J5" s="1">
        <v>317723.65999999997</v>
      </c>
      <c r="K5">
        <v>247268.36</v>
      </c>
      <c r="L5" s="1">
        <v>1421.5</v>
      </c>
      <c r="M5">
        <v>0.57489999999999997</v>
      </c>
    </row>
    <row r="6" spans="1:13">
      <c r="A6" s="6">
        <v>44428</v>
      </c>
      <c r="J6" s="1">
        <v>353767.54</v>
      </c>
      <c r="K6">
        <v>285639.59999999998</v>
      </c>
      <c r="L6" s="1">
        <v>-4326.3999999999996</v>
      </c>
      <c r="M6">
        <v>-1.5145999999999999</v>
      </c>
    </row>
    <row r="7" spans="1:13">
      <c r="J7" s="1">
        <f>AVERAGE(J2:J6)</f>
        <v>373377.10600000003</v>
      </c>
      <c r="K7" s="1">
        <f>AVERAGE(K2:K6)</f>
        <v>274319.592</v>
      </c>
      <c r="L7" s="1">
        <f>SUM(L1:L6)</f>
        <v>-12799.8</v>
      </c>
      <c r="M7" s="5">
        <f>L7/K7*100</f>
        <v>-4.6660174385211244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44417</v>
      </c>
      <c r="J2" s="1">
        <v>354194.04</v>
      </c>
      <c r="K2">
        <v>279851.99</v>
      </c>
      <c r="L2" s="1">
        <v>-18.8</v>
      </c>
      <c r="M2">
        <v>-6.7000000000000002E-3</v>
      </c>
    </row>
    <row r="3" spans="1:13">
      <c r="A3" s="6">
        <v>44418</v>
      </c>
      <c r="J3" s="1">
        <v>411295.97</v>
      </c>
      <c r="K3">
        <v>334866</v>
      </c>
      <c r="L3" s="1">
        <v>530</v>
      </c>
      <c r="M3">
        <v>0.1583</v>
      </c>
    </row>
    <row r="4" spans="1:13">
      <c r="A4" s="6">
        <v>44419</v>
      </c>
      <c r="J4" s="1">
        <v>411599.88</v>
      </c>
      <c r="K4">
        <v>299838.5</v>
      </c>
      <c r="L4" s="1">
        <v>307.5</v>
      </c>
      <c r="M4">
        <v>0.1026</v>
      </c>
    </row>
    <row r="5" spans="1:13">
      <c r="A5" s="6">
        <v>44420</v>
      </c>
      <c r="J5" s="1">
        <v>409679.53</v>
      </c>
      <c r="K5">
        <v>305083.5</v>
      </c>
      <c r="L5" s="1">
        <v>-1920</v>
      </c>
      <c r="M5">
        <v>-0.62929999999999997</v>
      </c>
    </row>
    <row r="6" spans="1:13">
      <c r="A6" s="6">
        <v>44421</v>
      </c>
      <c r="J6" s="1">
        <v>401674.82</v>
      </c>
      <c r="K6">
        <v>312203.12</v>
      </c>
      <c r="L6" s="1">
        <v>-2859.5</v>
      </c>
      <c r="M6">
        <v>-0.91590000000000005</v>
      </c>
    </row>
    <row r="7" spans="1:13">
      <c r="J7" s="1">
        <f>AVERAGE(J2:J6)</f>
        <v>397688.84800000006</v>
      </c>
      <c r="K7" s="1">
        <f>AVERAGE(K2:K6)</f>
        <v>306368.62199999997</v>
      </c>
      <c r="L7" s="1">
        <f>SUM(L1:L6)</f>
        <v>-3960.8</v>
      </c>
      <c r="M7" s="5">
        <f>L7/K7*100</f>
        <v>-1.29282169111953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J7" s="1">
        <f>AVERAGE(J2:J6)</f>
        <v>402142.20600000001</v>
      </c>
      <c r="K7" s="1">
        <f>AVERAGE(K2:K6)</f>
        <v>226553.92</v>
      </c>
      <c r="L7" s="1">
        <f>SUM(L1:L6)</f>
        <v>-3689.8</v>
      </c>
      <c r="M7" s="5">
        <f>L7/K7*100</f>
        <v>-1.6286630573419343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M24" sqref="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44403</v>
      </c>
      <c r="J2" s="1">
        <v>346532.81</v>
      </c>
      <c r="K2">
        <v>341191.62</v>
      </c>
      <c r="L2" s="1">
        <v>-10790</v>
      </c>
      <c r="M2">
        <v>-3.1623999999999999</v>
      </c>
    </row>
    <row r="3" spans="1:13">
      <c r="A3" s="6">
        <v>44404</v>
      </c>
      <c r="J3" s="1">
        <v>350194.88</v>
      </c>
      <c r="K3">
        <v>248836.5</v>
      </c>
      <c r="L3" s="1">
        <v>-10497.8</v>
      </c>
      <c r="M3">
        <v>-4.2187999999999999</v>
      </c>
    </row>
    <row r="4" spans="1:13">
      <c r="A4" s="6">
        <v>44405</v>
      </c>
      <c r="J4" s="1">
        <v>297302.5</v>
      </c>
      <c r="K4">
        <v>257045.36</v>
      </c>
      <c r="L4" s="1">
        <v>-1756.7</v>
      </c>
      <c r="M4">
        <v>-0.68340000000000001</v>
      </c>
    </row>
    <row r="5" spans="1:13">
      <c r="A5" s="6">
        <v>44406</v>
      </c>
      <c r="J5" s="1">
        <v>435117.81</v>
      </c>
      <c r="K5">
        <v>278202.5</v>
      </c>
      <c r="L5" s="1">
        <v>16747</v>
      </c>
      <c r="M5">
        <v>6.0197000000000003</v>
      </c>
    </row>
    <row r="6" spans="1:13">
      <c r="A6" s="6">
        <v>44407</v>
      </c>
      <c r="J6" s="1">
        <v>411503.17</v>
      </c>
      <c r="K6">
        <v>287799.21000000002</v>
      </c>
      <c r="L6" s="1">
        <v>-360</v>
      </c>
      <c r="M6">
        <v>-0.12509999999999999</v>
      </c>
    </row>
    <row r="7" spans="1:13">
      <c r="J7" s="1">
        <f>AVERAGE(J2:J6)</f>
        <v>368130.234</v>
      </c>
      <c r="K7" s="1">
        <f>AVERAGE(K2:K6)</f>
        <v>282615.038</v>
      </c>
      <c r="L7" s="1">
        <f>SUM(L1:L6)</f>
        <v>-6657.5</v>
      </c>
      <c r="M7" s="5">
        <f>L7/K7*100</f>
        <v>-2.3556779027448638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44396</v>
      </c>
      <c r="J2" s="1">
        <v>391461.52</v>
      </c>
      <c r="K2">
        <v>346936</v>
      </c>
      <c r="L2" s="1">
        <v>-735.7</v>
      </c>
      <c r="M2">
        <v>-0.21210000000000001</v>
      </c>
    </row>
    <row r="3" spans="1:13">
      <c r="A3" s="6">
        <v>44397</v>
      </c>
      <c r="J3" s="1">
        <v>381325.07</v>
      </c>
      <c r="K3">
        <v>241558</v>
      </c>
      <c r="L3" s="1">
        <v>-86</v>
      </c>
      <c r="M3">
        <v>-3.56E-2</v>
      </c>
    </row>
    <row r="4" spans="1:13">
      <c r="A4" s="6">
        <v>44398</v>
      </c>
      <c r="J4" s="1">
        <v>385281.95</v>
      </c>
      <c r="K4">
        <v>248832</v>
      </c>
      <c r="L4" s="1">
        <v>3968</v>
      </c>
      <c r="M4">
        <v>1.5947</v>
      </c>
    </row>
    <row r="5" spans="1:13">
      <c r="A5" s="6">
        <v>44399</v>
      </c>
      <c r="J5" s="1">
        <v>350182.62</v>
      </c>
      <c r="K5">
        <v>260244.58</v>
      </c>
      <c r="L5" s="1">
        <v>1428</v>
      </c>
      <c r="M5">
        <v>0.54869999999999997</v>
      </c>
    </row>
    <row r="6" spans="1:13">
      <c r="A6" s="6">
        <v>44400</v>
      </c>
      <c r="J6" s="1">
        <v>321329.03999999998</v>
      </c>
      <c r="K6">
        <v>291717.36</v>
      </c>
      <c r="L6" s="1">
        <v>-5033</v>
      </c>
      <c r="M6">
        <v>-1.7253000000000001</v>
      </c>
    </row>
    <row r="7" spans="1:13">
      <c r="J7" s="1">
        <f>AVERAGE(J2:J6)</f>
        <v>365916.04000000004</v>
      </c>
      <c r="K7" s="1">
        <f>AVERAGE(K2:K6)</f>
        <v>277857.58799999999</v>
      </c>
      <c r="L7" s="1">
        <f>SUM(L1:L6)</f>
        <v>-458.69999999999982</v>
      </c>
      <c r="M7" s="5">
        <f>L7/K7*100</f>
        <v>-0.16508456843006922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44389</v>
      </c>
      <c r="J2" s="1">
        <v>399553.09</v>
      </c>
      <c r="K2">
        <v>315114</v>
      </c>
      <c r="L2" s="1">
        <v>7444</v>
      </c>
      <c r="M2">
        <v>2.3622999999999998</v>
      </c>
    </row>
    <row r="3" spans="1:13">
      <c r="A3" s="6">
        <v>44390</v>
      </c>
      <c r="J3" s="1">
        <v>398533.05</v>
      </c>
      <c r="K3">
        <v>266844</v>
      </c>
      <c r="L3" s="1">
        <v>-975</v>
      </c>
      <c r="M3">
        <v>-0.3654</v>
      </c>
    </row>
    <row r="4" spans="1:13">
      <c r="A4" s="6">
        <v>44391</v>
      </c>
      <c r="J4" s="1">
        <v>395001.88</v>
      </c>
      <c r="K4">
        <v>236228</v>
      </c>
      <c r="L4" s="1">
        <v>-3479</v>
      </c>
      <c r="M4">
        <v>-1.4726999999999999</v>
      </c>
    </row>
    <row r="5" spans="1:13">
      <c r="A5" s="6">
        <v>44392</v>
      </c>
      <c r="J5" s="1">
        <v>398680.85</v>
      </c>
      <c r="K5">
        <v>178125</v>
      </c>
      <c r="L5" s="1">
        <v>3721</v>
      </c>
      <c r="M5">
        <v>2.089</v>
      </c>
    </row>
    <row r="6" spans="1:13">
      <c r="A6" s="6">
        <v>44393</v>
      </c>
      <c r="J6" s="1">
        <v>215638.8</v>
      </c>
      <c r="K6">
        <v>181630.1</v>
      </c>
      <c r="L6" s="1">
        <v>-6398</v>
      </c>
      <c r="M6">
        <v>-3.5225</v>
      </c>
    </row>
    <row r="7" spans="1:13">
      <c r="J7" s="1">
        <f>AVERAGE(J2:J6)</f>
        <v>361481.53400000004</v>
      </c>
      <c r="K7" s="1">
        <f>AVERAGE(K2:K6)</f>
        <v>235588.22000000003</v>
      </c>
      <c r="L7" s="1">
        <f>SUM(L1:L6)</f>
        <v>313</v>
      </c>
      <c r="M7" s="5">
        <f>L7/K7*100</f>
        <v>0.13285893496712184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44382</v>
      </c>
      <c r="J2" s="1">
        <v>395945.96</v>
      </c>
      <c r="K2">
        <v>190776</v>
      </c>
      <c r="L2" s="1">
        <v>1045.7</v>
      </c>
      <c r="M2">
        <v>0.54810000000000003</v>
      </c>
    </row>
    <row r="3" spans="1:13">
      <c r="A3" s="6">
        <v>44383</v>
      </c>
      <c r="J3" s="1">
        <v>392945.76</v>
      </c>
      <c r="K3">
        <v>321998</v>
      </c>
      <c r="L3" s="1">
        <v>-2720.9</v>
      </c>
      <c r="M3">
        <v>-0.84499999999999997</v>
      </c>
    </row>
    <row r="4" spans="1:13">
      <c r="A4" s="6">
        <v>44384</v>
      </c>
      <c r="J4" s="1">
        <v>401240.56</v>
      </c>
      <c r="K4">
        <v>264214.08</v>
      </c>
      <c r="L4" s="1">
        <v>8335</v>
      </c>
      <c r="M4">
        <v>3.1545999999999998</v>
      </c>
    </row>
    <row r="5" spans="1:13">
      <c r="A5" s="6">
        <v>44385</v>
      </c>
      <c r="J5" s="1">
        <v>400854.3</v>
      </c>
      <c r="K5">
        <v>298343.01</v>
      </c>
      <c r="L5" s="1">
        <v>-344.6</v>
      </c>
      <c r="M5">
        <v>-0.11550000000000001</v>
      </c>
    </row>
    <row r="6" spans="1:13">
      <c r="A6" s="6">
        <v>44386</v>
      </c>
      <c r="J6" s="1">
        <v>358039.83</v>
      </c>
      <c r="K6">
        <v>299620.11</v>
      </c>
      <c r="L6" s="1">
        <v>1353</v>
      </c>
      <c r="M6">
        <v>0.4516</v>
      </c>
    </row>
    <row r="7" spans="1:13">
      <c r="J7" s="1">
        <f>AVERAGE(J2:J6)</f>
        <v>389805.28200000001</v>
      </c>
      <c r="K7" s="1">
        <f>AVERAGE(K2:K6)</f>
        <v>274990.24000000005</v>
      </c>
      <c r="L7" s="1">
        <f>SUM(L1:L6)</f>
        <v>7668.2</v>
      </c>
      <c r="M7" s="5">
        <f>L7/K7*100</f>
        <v>2.7885353312903027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8A</vt:lpstr>
      <vt:lpstr>83</vt:lpstr>
      <vt:lpstr>82</vt:lpstr>
      <vt:lpstr>81</vt:lpstr>
      <vt:lpstr>7A</vt:lpstr>
      <vt:lpstr>75</vt:lpstr>
      <vt:lpstr>74</vt:lpstr>
      <vt:lpstr>73</vt:lpstr>
      <vt:lpstr>72</vt:lpstr>
      <vt:lpstr>71</vt:lpstr>
      <vt:lpstr>65</vt:lpstr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2021-08-22T10:26:05Z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