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 activeTab="18"/>
  </bookViews>
  <sheets>
    <sheet name="9A" sheetId="57" r:id="rId1"/>
    <sheet name="94" sheetId="60" r:id="rId2"/>
    <sheet name="93" sheetId="59" r:id="rId3"/>
    <sheet name="92" sheetId="58" r:id="rId4"/>
    <sheet name="91" sheetId="56" r:id="rId5"/>
    <sheet name="8A" sheetId="53" r:id="rId6"/>
    <sheet name="7A" sheetId="48" r:id="rId7"/>
    <sheet name="6A" sheetId="40" r:id="rId8"/>
    <sheet name="5" sheetId="37" r:id="rId9"/>
    <sheet name="2104" sheetId="36" r:id="rId10"/>
    <sheet name="2103" sheetId="33" r:id="rId11"/>
    <sheet name="2102" sheetId="31" r:id="rId12"/>
    <sheet name="2101" sheetId="26" r:id="rId13"/>
    <sheet name="每月" sheetId="29" r:id="rId14"/>
    <sheet name="分红计算" sheetId="30" r:id="rId15"/>
    <sheet name="赎回中" sheetId="32" r:id="rId16"/>
    <sheet name="每日时间表" sheetId="34" r:id="rId17"/>
    <sheet name="Sheet1" sheetId="35" r:id="rId18"/>
    <sheet name="突破均线" sheetId="61" r:id="rId19"/>
  </sheets>
  <calcPr calcId="124519"/>
</workbook>
</file>

<file path=xl/calcChain.xml><?xml version="1.0" encoding="utf-8"?>
<calcChain xmlns="http://schemas.openxmlformats.org/spreadsheetml/2006/main">
  <c r="M22" i="57"/>
  <c r="L22"/>
  <c r="K22"/>
  <c r="J22"/>
  <c r="L6" i="60"/>
  <c r="J6"/>
  <c r="K6"/>
  <c r="L5" i="59"/>
  <c r="K5"/>
  <c r="J5"/>
  <c r="M7" i="58"/>
  <c r="L7"/>
  <c r="K7"/>
  <c r="J7"/>
  <c r="M7" i="56"/>
  <c r="L7"/>
  <c r="K7"/>
  <c r="J7"/>
  <c r="L24" i="53"/>
  <c r="K24"/>
  <c r="J24"/>
  <c r="J24" i="48"/>
  <c r="K24"/>
  <c r="L24"/>
  <c r="H24"/>
  <c r="G24"/>
  <c r="F24"/>
  <c r="B24"/>
  <c r="M25" i="40"/>
  <c r="N25"/>
  <c r="L23"/>
  <c r="K23"/>
  <c r="J23"/>
  <c r="P14" i="35"/>
  <c r="P15"/>
  <c r="P16"/>
  <c r="P17"/>
  <c r="P18"/>
  <c r="P19"/>
  <c r="P13"/>
  <c r="O14"/>
  <c r="O15"/>
  <c r="O16"/>
  <c r="O17"/>
  <c r="O18"/>
  <c r="O19"/>
  <c r="O13"/>
  <c r="C1"/>
  <c r="N38" i="37"/>
  <c r="H23" i="40"/>
  <c r="G23"/>
  <c r="F23"/>
  <c r="B23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6" i="60" l="1"/>
  <c r="M5" i="59"/>
  <c r="M24" i="53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<sst xmlns="http://schemas.openxmlformats.org/spreadsheetml/2006/main" count="249" uniqueCount="74">
  <si>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</si>
  <si>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</si>
  <si>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</si>
  <si>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</si>
  <si>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</si>
  <si>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</si>
  <si>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</si>
  <si>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</si>
  <si>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</si>
  <si>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</si>
  <si>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</si>
  <si>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</si>
  <si>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</si>
  <si>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</si>
  <si>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</si>
  <si>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</si>
  <si>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</si>
  <si>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</si>
  <si>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</si>
  <si>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</si>
  <si>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</si>
  <si>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</si>
  <si>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</si>
  <si>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</si>
  <si>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</si>
  <si>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</si>
  <si>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</si>
  <si>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</si>
  <si>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</si>
  <si>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</si>
  <si>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</si>
  <si>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</si>
  <si>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</si>
  <si>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</si>
  <si>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</si>
  <si>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</si>
  <si>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</si>
  <si>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</si>
  <si>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</si>
  <si>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</si>
  <si>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</si>
  <si>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</si>
  <si>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周一</t>
    <phoneticPr fontId="22" type="noConversion"/>
  </si>
  <si>
    <t>周几</t>
    <phoneticPr fontId="22" type="noConversion"/>
  </si>
  <si>
    <t>概述</t>
    <phoneticPr fontId="22" type="noConversion"/>
  </si>
  <si>
    <t>上涨</t>
    <phoneticPr fontId="22" type="noConversion"/>
  </si>
  <si>
    <t>下跌</t>
    <phoneticPr fontId="22" type="noConversion"/>
  </si>
  <si>
    <t>涨跌比</t>
    <phoneticPr fontId="22" type="noConversion"/>
  </si>
  <si>
    <t>后1日合计涨跌比:970:1308,上涨率：42.5800</t>
    <phoneticPr fontId="22" type="noConversion"/>
  </si>
  <si>
    <t>当前日期:2021-09-27:一</t>
  </si>
  <si>
    <t>当前日期:2021-09-27:一</t>
    <phoneticPr fontId="22" type="noConversion"/>
  </si>
  <si>
    <t>后1日合计涨跌比:398:821,上涨率：33.00</t>
    <phoneticPr fontId="22" type="noConversion"/>
  </si>
  <si>
    <t>市值亿</t>
    <phoneticPr fontId="22" type="noConversion"/>
  </si>
  <si>
    <t>当日涨幅上限</t>
    <phoneticPr fontId="22" type="noConversion"/>
  </si>
  <si>
    <t>后1日合计涨跌比:1277:1590,上涨率：44.500</t>
    <phoneticPr fontId="22" type="noConversion"/>
  </si>
  <si>
    <t>周二</t>
    <phoneticPr fontId="22" type="noConversion"/>
  </si>
  <si>
    <t>周三</t>
    <phoneticPr fontId="22" type="noConversion"/>
  </si>
  <si>
    <t>周四</t>
    <phoneticPr fontId="22" type="noConversion"/>
  </si>
  <si>
    <t>周五</t>
    <phoneticPr fontId="22" type="noConversion"/>
  </si>
  <si>
    <t>后1日合计涨跌比:321:221,上涨率：59.2300</t>
    <phoneticPr fontId="22" type="noConversion"/>
  </si>
  <si>
    <t>后1日合计涨跌比:518:856,上涨率：37.7000</t>
    <phoneticPr fontId="22" type="noConversion"/>
  </si>
  <si>
    <t>后1日合计涨跌比:300:928,上涨率：24.4300</t>
    <phoneticPr fontId="22" type="noConversion"/>
  </si>
  <si>
    <t>后1日合计涨跌比:419:384,上涨率：52.1800</t>
    <phoneticPr fontId="22" type="noConversion"/>
  </si>
  <si>
    <t>后1日合计涨跌比:831:876,上涨率：48.6800</t>
    <phoneticPr fontId="22" type="noConversion"/>
  </si>
  <si>
    <t>后1日合计涨跌比:1091:1066,上涨率：50.5800</t>
    <phoneticPr fontId="22" type="noConversion"/>
  </si>
  <si>
    <t>后1日合计涨跌比:985:1476,上涨率：40.0200</t>
    <phoneticPr fontId="22" type="noConversion"/>
  </si>
  <si>
    <t>后1日合计涨跌比:780:1659,上涨率：31.9800</t>
  </si>
  <si>
    <t>后1日合计涨跌比:567:567,上涨率：50.0000</t>
  </si>
  <si>
    <t>后1日合计涨跌比:810:1177,上涨率：40.7600</t>
  </si>
  <si>
    <t>后1日合计涨跌比:532:1283,上涨率：29.3100</t>
  </si>
  <si>
    <t>后1日合计涨跌比:774:673,上涨率：53.4900</t>
  </si>
  <si>
    <t>开始日期</t>
    <phoneticPr fontId="22" type="noConversion"/>
  </si>
  <si>
    <t>不限</t>
    <phoneticPr fontId="22" type="noConversion"/>
  </si>
  <si>
    <t>天数</t>
    <phoneticPr fontId="22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</si>
</sst>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0.00_);[Red]\(0.00\)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H30" sqref="H30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44440</v>
      </c>
      <c r="J2" s="1">
        <v>367517.73</v>
      </c>
      <c r="K2">
        <v>235760</v>
      </c>
      <c r="L2" s="1">
        <v>1636.5</v>
      </c>
      <c r="M2">
        <v>0.69410000000000005</v>
      </c>
    </row>
    <row r="3" spans="1:13">
      <c r="A3" s="6">
        <v>44441</v>
      </c>
      <c r="J3" s="1">
        <v>317929.12</v>
      </c>
      <c r="K3">
        <v>256454.57</v>
      </c>
      <c r="L3" s="1">
        <v>747.5</v>
      </c>
      <c r="M3">
        <v>0.29149999999999998</v>
      </c>
    </row>
    <row r="4" spans="1:13">
      <c r="A4" s="6">
        <v>44442</v>
      </c>
      <c r="J4" s="1">
        <v>358800.82</v>
      </c>
      <c r="K4">
        <v>253946</v>
      </c>
      <c r="L4" s="1">
        <v>-1575.9</v>
      </c>
      <c r="M4">
        <v>-0.62060000000000004</v>
      </c>
    </row>
    <row r="5" spans="1:13">
      <c r="A5" s="6">
        <v>44445</v>
      </c>
      <c r="J5" s="1">
        <v>361852.28</v>
      </c>
      <c r="K5">
        <v>264602.5</v>
      </c>
      <c r="L5" s="1">
        <v>3461.5</v>
      </c>
      <c r="M5">
        <v>1.3082</v>
      </c>
    </row>
    <row r="6" spans="1:13">
      <c r="A6" s="6">
        <v>44446</v>
      </c>
      <c r="J6" s="1">
        <v>372951.23</v>
      </c>
      <c r="K6">
        <v>191255</v>
      </c>
      <c r="L6" s="1">
        <v>3021</v>
      </c>
      <c r="M6">
        <v>1.5795999999999999</v>
      </c>
    </row>
    <row r="7" spans="1:13">
      <c r="A7" s="6">
        <v>44447</v>
      </c>
      <c r="J7" s="1">
        <v>347440.9</v>
      </c>
      <c r="K7">
        <v>209946.1</v>
      </c>
      <c r="L7" s="1">
        <v>-1293</v>
      </c>
      <c r="M7">
        <v>-0.6159</v>
      </c>
    </row>
    <row r="8" spans="1:13">
      <c r="A8" s="6">
        <v>44448</v>
      </c>
      <c r="J8" s="1">
        <v>373576.8</v>
      </c>
      <c r="K8">
        <v>260258</v>
      </c>
      <c r="L8" s="1">
        <v>1944.3</v>
      </c>
      <c r="M8">
        <v>0.74709999999999999</v>
      </c>
    </row>
    <row r="9" spans="1:13">
      <c r="A9" s="6">
        <v>44449</v>
      </c>
      <c r="J9" s="1">
        <v>361293.45</v>
      </c>
      <c r="K9">
        <v>282141.32</v>
      </c>
      <c r="L9" s="1">
        <v>1932</v>
      </c>
      <c r="M9">
        <v>0.68479999999999996</v>
      </c>
    </row>
    <row r="10" spans="1:13">
      <c r="A10" s="6">
        <v>44452</v>
      </c>
      <c r="J10" s="1">
        <v>368109.64</v>
      </c>
      <c r="K10">
        <v>260459.5</v>
      </c>
      <c r="L10" s="1">
        <v>-2054</v>
      </c>
      <c r="M10">
        <v>-0.78859999999999997</v>
      </c>
    </row>
    <row r="11" spans="1:13">
      <c r="A11" s="6">
        <v>44453</v>
      </c>
      <c r="J11" s="1">
        <v>370218.14</v>
      </c>
      <c r="K11">
        <v>270648.5</v>
      </c>
      <c r="L11" s="1">
        <v>-3078.4</v>
      </c>
      <c r="M11">
        <v>-1.1374</v>
      </c>
    </row>
    <row r="12" spans="1:13">
      <c r="A12" s="6">
        <v>44454</v>
      </c>
      <c r="J12" s="1">
        <v>358116.94</v>
      </c>
      <c r="K12">
        <v>242750.5</v>
      </c>
      <c r="L12" s="1">
        <v>-1413.5</v>
      </c>
      <c r="M12">
        <v>-0.58230000000000004</v>
      </c>
    </row>
    <row r="13" spans="1:13">
      <c r="A13" s="6">
        <v>44455</v>
      </c>
      <c r="J13" s="1">
        <v>353615.06</v>
      </c>
      <c r="K13">
        <v>268136.81</v>
      </c>
      <c r="L13" s="1">
        <v>-5246</v>
      </c>
      <c r="M13">
        <v>-1.9564999999999999</v>
      </c>
    </row>
    <row r="14" spans="1:13">
      <c r="A14" s="6">
        <v>44456</v>
      </c>
      <c r="J14" s="1">
        <v>365133.37</v>
      </c>
      <c r="K14">
        <v>277863</v>
      </c>
      <c r="L14" s="1">
        <v>1682</v>
      </c>
      <c r="M14">
        <v>0.60529999999999995</v>
      </c>
    </row>
    <row r="15" spans="1:13">
      <c r="A15" s="6">
        <v>44461</v>
      </c>
      <c r="J15" s="1">
        <v>364068.29</v>
      </c>
      <c r="K15">
        <v>267125</v>
      </c>
      <c r="L15" s="1">
        <v>-1035.3</v>
      </c>
      <c r="M15">
        <v>-0.3876</v>
      </c>
    </row>
    <row r="16" spans="1:13">
      <c r="A16" s="6">
        <v>44462</v>
      </c>
      <c r="J16" s="1">
        <v>356036.91</v>
      </c>
      <c r="K16">
        <v>224443</v>
      </c>
      <c r="L16" s="1">
        <v>536.5</v>
      </c>
      <c r="M16">
        <v>0.23899999999999999</v>
      </c>
    </row>
    <row r="17" spans="1:13">
      <c r="A17" s="6">
        <v>44463</v>
      </c>
      <c r="J17" s="1">
        <v>352780.53</v>
      </c>
      <c r="K17">
        <v>251107.21</v>
      </c>
      <c r="L17" s="1">
        <v>-1849</v>
      </c>
      <c r="M17">
        <v>-0.73629999999999995</v>
      </c>
    </row>
    <row r="18" spans="1:13">
      <c r="A18" s="6">
        <v>44466</v>
      </c>
      <c r="J18" s="1">
        <v>361199.81</v>
      </c>
      <c r="K18">
        <v>142731</v>
      </c>
      <c r="L18" s="1">
        <v>-1348</v>
      </c>
      <c r="M18">
        <v>-0.94440000000000002</v>
      </c>
    </row>
    <row r="19" spans="1:13">
      <c r="A19" s="6">
        <v>44467</v>
      </c>
      <c r="J19" s="1">
        <v>360933.74</v>
      </c>
      <c r="K19">
        <v>102952</v>
      </c>
      <c r="L19" s="1">
        <v>-197.8</v>
      </c>
      <c r="M19">
        <v>-0.19209999999999999</v>
      </c>
    </row>
    <row r="20" spans="1:13">
      <c r="A20" s="6">
        <v>44468</v>
      </c>
      <c r="J20" s="1">
        <v>347427.41</v>
      </c>
      <c r="K20">
        <v>144187</v>
      </c>
      <c r="L20" s="1">
        <v>-3506.1</v>
      </c>
      <c r="M20">
        <v>-2.4316</v>
      </c>
    </row>
    <row r="21" spans="1:13">
      <c r="A21" s="6">
        <v>44469</v>
      </c>
      <c r="J21" s="1">
        <v>359636.87</v>
      </c>
      <c r="K21">
        <v>234513</v>
      </c>
      <c r="L21" s="1">
        <v>2176</v>
      </c>
      <c r="M21">
        <v>0.92789999999999995</v>
      </c>
    </row>
    <row r="22" spans="1:13">
      <c r="J22" s="1">
        <f>AVERAGE(J2:J21)</f>
        <v>358931.95200000005</v>
      </c>
      <c r="K22">
        <f>AVERAGE(K2:K21)</f>
        <v>232064.00049999999</v>
      </c>
      <c r="L22" s="1">
        <f>SUM(L2:L21)</f>
        <v>-5459.6999999999989</v>
      </c>
      <c r="M22" s="5">
        <f>L22/K22*100</f>
        <v>-2.3526699480473705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L10" sqref="L10"/>
    </sheetView>
  </sheetViews>
  <sheetFormatPr defaultRowHeight="14"/>
  <cols>
    <col min="8" max="8" width="15.7265625" bestFit="1" customWidth="1"/>
    <col min="15" max="15" width="9.26953125" bestFit="1" customWidth="1"/>
  </cols>
  <sheetData>
    <row r="1" spans="1:16">
      <c r="A1">
        <v>51300</v>
      </c>
      <c r="B1">
        <v>5600</v>
      </c>
      <c r="C1">
        <f>A1-B1</f>
        <v>45700</v>
      </c>
      <c r="F1" s="2"/>
      <c r="J1" s="2"/>
    </row>
    <row r="2" spans="1:16">
      <c r="H2" s="11"/>
    </row>
    <row r="3" spans="1:16">
      <c r="H3" s="11"/>
    </row>
    <row r="4" spans="1:16">
      <c r="H4" s="11"/>
    </row>
    <row r="13" spans="1:16">
      <c r="H13">
        <v>4700</v>
      </c>
      <c r="K13">
        <v>5100</v>
      </c>
      <c r="L13">
        <v>7196.1</v>
      </c>
      <c r="M13">
        <v>5100</v>
      </c>
      <c r="N13">
        <v>1.4019999999999999</v>
      </c>
      <c r="O13" s="1">
        <f>M13*N13</f>
        <v>7150.2</v>
      </c>
      <c r="P13" s="1">
        <f>O13-L13</f>
        <v>-45.900000000000546</v>
      </c>
    </row>
    <row r="14" spans="1:16">
      <c r="H14">
        <v>2200</v>
      </c>
      <c r="K14">
        <v>5500</v>
      </c>
      <c r="L14">
        <v>7980.5</v>
      </c>
      <c r="M14">
        <v>5500</v>
      </c>
      <c r="N14">
        <v>1.4019999999999999</v>
      </c>
      <c r="O14">
        <f t="shared" ref="O14:O19" si="0">M14*N14</f>
        <v>7710.9999999999991</v>
      </c>
      <c r="P14" s="1">
        <f t="shared" ref="P14:P19" si="1">O14-L14</f>
        <v>-269.50000000000091</v>
      </c>
    </row>
    <row r="15" spans="1:16">
      <c r="H15">
        <v>3400</v>
      </c>
      <c r="K15">
        <v>5700</v>
      </c>
      <c r="L15">
        <v>8367.6</v>
      </c>
      <c r="M15">
        <v>5700</v>
      </c>
      <c r="N15">
        <v>1.4019999999999999</v>
      </c>
      <c r="O15">
        <f t="shared" si="0"/>
        <v>7991.4</v>
      </c>
      <c r="P15" s="1">
        <f t="shared" si="1"/>
        <v>-376.20000000000073</v>
      </c>
    </row>
    <row r="16" spans="1:16">
      <c r="H16">
        <v>3000</v>
      </c>
      <c r="K16">
        <v>5900</v>
      </c>
      <c r="L16">
        <v>8796.9</v>
      </c>
      <c r="M16">
        <v>5900</v>
      </c>
      <c r="N16">
        <v>1.4019999999999999</v>
      </c>
      <c r="O16">
        <f t="shared" si="0"/>
        <v>8271.7999999999993</v>
      </c>
      <c r="P16" s="1">
        <f t="shared" si="1"/>
        <v>-525.10000000000036</v>
      </c>
    </row>
    <row r="17" spans="8:16">
      <c r="H17">
        <v>3800</v>
      </c>
      <c r="K17">
        <v>5000</v>
      </c>
      <c r="L17">
        <v>7505</v>
      </c>
      <c r="M17">
        <v>5000</v>
      </c>
      <c r="N17">
        <v>1.4019999999999999</v>
      </c>
      <c r="O17">
        <f t="shared" si="0"/>
        <v>7010</v>
      </c>
      <c r="P17" s="1">
        <f t="shared" si="1"/>
        <v>-495</v>
      </c>
    </row>
    <row r="18" spans="8:16">
      <c r="H18">
        <v>3000</v>
      </c>
      <c r="K18">
        <v>5100</v>
      </c>
      <c r="L18">
        <v>7706.1</v>
      </c>
      <c r="M18">
        <v>5100</v>
      </c>
      <c r="N18">
        <v>1.4019999999999999</v>
      </c>
      <c r="O18">
        <f t="shared" si="0"/>
        <v>7150.2</v>
      </c>
      <c r="P18" s="1">
        <f t="shared" si="1"/>
        <v>-555.90000000000055</v>
      </c>
    </row>
    <row r="19" spans="8:16">
      <c r="K19">
        <v>5100</v>
      </c>
      <c r="L19">
        <v>7706.1</v>
      </c>
      <c r="M19">
        <v>5100</v>
      </c>
      <c r="N19">
        <v>1.4019999999999999</v>
      </c>
      <c r="O19">
        <f t="shared" si="0"/>
        <v>7150.2</v>
      </c>
      <c r="P19" s="1">
        <f t="shared" si="1"/>
        <v>-555.90000000000055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54"/>
  <sheetViews>
    <sheetView tabSelected="1" workbookViewId="0">
      <pane ySplit="1" topLeftCell="A20" activePane="bottomLeft" state="frozen"/>
      <selection pane="bottomLeft" activeCell="H41" sqref="H41"/>
    </sheetView>
  </sheetViews>
  <sheetFormatPr defaultRowHeight="14"/>
  <cols>
    <col min="2" max="2" width="42" customWidth="1"/>
    <col min="3" max="3" width="22.81640625" customWidth="1"/>
    <col min="4" max="4" width="7.26953125" bestFit="1" customWidth="1"/>
    <col min="5" max="7" width="5.26953125" bestFit="1" customWidth="1"/>
    <col min="8" max="8" width="8.7265625" style="1"/>
    <col min="9" max="9" width="13.54296875" bestFit="1" customWidth="1"/>
  </cols>
  <sheetData>
    <row r="1" spans="1:9">
      <c r="A1" s="2" t="s">
        <v>43</v>
      </c>
      <c r="B1" s="2" t="s">
        <v>44</v>
      </c>
      <c r="C1" s="2" t="s">
        <v>71</v>
      </c>
      <c r="D1" s="2" t="s">
        <v>52</v>
      </c>
      <c r="E1" s="2" t="s">
        <v>73</v>
      </c>
      <c r="F1" s="2" t="s">
        <v>45</v>
      </c>
      <c r="G1" s="2" t="s">
        <v>46</v>
      </c>
      <c r="H1" s="12" t="s">
        <v>47</v>
      </c>
      <c r="I1" s="2" t="s">
        <v>53</v>
      </c>
    </row>
    <row r="2" spans="1:9">
      <c r="A2" s="2" t="s">
        <v>57</v>
      </c>
      <c r="B2" s="2" t="s">
        <v>61</v>
      </c>
      <c r="D2">
        <v>200</v>
      </c>
      <c r="E2">
        <v>30</v>
      </c>
      <c r="H2" s="1">
        <v>24.43</v>
      </c>
      <c r="I2" s="15">
        <v>0.03</v>
      </c>
    </row>
    <row r="3" spans="1:9">
      <c r="A3" s="2" t="s">
        <v>57</v>
      </c>
      <c r="B3" s="2" t="s">
        <v>69</v>
      </c>
      <c r="C3" s="2"/>
      <c r="D3">
        <v>200</v>
      </c>
      <c r="E3">
        <v>60</v>
      </c>
      <c r="F3">
        <v>532</v>
      </c>
      <c r="G3">
        <v>1283</v>
      </c>
      <c r="H3" s="1">
        <v>29.31</v>
      </c>
      <c r="I3" s="15">
        <v>0.03</v>
      </c>
    </row>
    <row r="4" spans="1:9">
      <c r="A4" s="2" t="s">
        <v>57</v>
      </c>
      <c r="B4" t="s">
        <v>66</v>
      </c>
      <c r="D4">
        <v>200</v>
      </c>
      <c r="E4">
        <v>90</v>
      </c>
      <c r="F4">
        <v>780</v>
      </c>
      <c r="G4">
        <v>1659</v>
      </c>
      <c r="H4" s="1">
        <v>31.98</v>
      </c>
      <c r="I4" s="15">
        <v>0.03</v>
      </c>
    </row>
    <row r="5" spans="1:9">
      <c r="A5" s="2" t="s">
        <v>42</v>
      </c>
      <c r="B5" s="2" t="s">
        <v>51</v>
      </c>
      <c r="C5" t="s">
        <v>49</v>
      </c>
      <c r="D5">
        <v>200</v>
      </c>
      <c r="E5">
        <v>30</v>
      </c>
      <c r="H5" s="1">
        <v>33</v>
      </c>
      <c r="I5" s="15">
        <v>0.03</v>
      </c>
    </row>
    <row r="6" spans="1:9">
      <c r="A6" s="2" t="s">
        <v>57</v>
      </c>
      <c r="D6">
        <v>200</v>
      </c>
      <c r="E6">
        <v>120</v>
      </c>
      <c r="F6">
        <v>941</v>
      </c>
      <c r="G6">
        <v>1724</v>
      </c>
      <c r="H6" s="1">
        <v>35.31</v>
      </c>
      <c r="I6" s="15">
        <v>0.02</v>
      </c>
    </row>
    <row r="7" spans="1:9">
      <c r="A7" s="2" t="s">
        <v>57</v>
      </c>
      <c r="D7">
        <v>200</v>
      </c>
      <c r="E7">
        <v>120</v>
      </c>
      <c r="F7">
        <v>1127</v>
      </c>
      <c r="G7">
        <v>2030</v>
      </c>
      <c r="H7" s="1">
        <v>35.700000000000003</v>
      </c>
      <c r="I7" s="15">
        <v>0.03</v>
      </c>
    </row>
    <row r="8" spans="1:9">
      <c r="A8" s="2" t="s">
        <v>57</v>
      </c>
      <c r="D8">
        <v>200</v>
      </c>
      <c r="E8">
        <v>120</v>
      </c>
      <c r="F8">
        <v>631</v>
      </c>
      <c r="G8">
        <v>1133</v>
      </c>
      <c r="H8" s="1">
        <v>35.770000000000003</v>
      </c>
      <c r="I8" s="15">
        <v>0.01</v>
      </c>
    </row>
    <row r="9" spans="1:9">
      <c r="A9" s="2" t="s">
        <v>57</v>
      </c>
      <c r="D9">
        <v>200</v>
      </c>
      <c r="E9">
        <v>120</v>
      </c>
      <c r="F9">
        <v>1259</v>
      </c>
      <c r="G9">
        <v>2197</v>
      </c>
      <c r="H9" s="1">
        <v>36.43</v>
      </c>
      <c r="I9" s="15">
        <v>0.04</v>
      </c>
    </row>
    <row r="10" spans="1:9">
      <c r="A10" s="2" t="s">
        <v>57</v>
      </c>
      <c r="D10">
        <v>200</v>
      </c>
      <c r="E10">
        <v>120</v>
      </c>
      <c r="F10">
        <v>1388</v>
      </c>
      <c r="G10">
        <v>2379</v>
      </c>
      <c r="H10" s="1">
        <v>36.85</v>
      </c>
      <c r="I10" s="15">
        <v>0.06</v>
      </c>
    </row>
    <row r="11" spans="1:9">
      <c r="A11" s="2" t="s">
        <v>57</v>
      </c>
      <c r="D11">
        <v>200</v>
      </c>
      <c r="E11">
        <v>120</v>
      </c>
      <c r="F11">
        <v>1458</v>
      </c>
      <c r="G11">
        <v>2454</v>
      </c>
      <c r="H11" s="1">
        <v>37.270000000000003</v>
      </c>
      <c r="I11" s="15">
        <v>0.08</v>
      </c>
    </row>
    <row r="12" spans="1:9">
      <c r="A12" s="2" t="s">
        <v>57</v>
      </c>
      <c r="D12">
        <v>200</v>
      </c>
      <c r="E12">
        <v>120</v>
      </c>
      <c r="F12">
        <v>1497</v>
      </c>
      <c r="G12">
        <v>2495</v>
      </c>
      <c r="H12" s="1">
        <v>37.5</v>
      </c>
      <c r="I12" s="2" t="s">
        <v>72</v>
      </c>
    </row>
    <row r="13" spans="1:9">
      <c r="A13" s="2" t="s">
        <v>56</v>
      </c>
      <c r="B13" s="2" t="s">
        <v>60</v>
      </c>
      <c r="D13">
        <v>200</v>
      </c>
      <c r="E13">
        <v>30</v>
      </c>
      <c r="H13" s="1">
        <v>37.700000000000003</v>
      </c>
      <c r="I13" s="15">
        <v>0.03</v>
      </c>
    </row>
    <row r="14" spans="1:9">
      <c r="A14" s="2" t="s">
        <v>56</v>
      </c>
      <c r="D14">
        <v>200</v>
      </c>
      <c r="E14">
        <v>120</v>
      </c>
      <c r="F14">
        <v>1241</v>
      </c>
      <c r="G14">
        <v>1975</v>
      </c>
      <c r="H14" s="1">
        <v>38.590000000000003</v>
      </c>
      <c r="I14" s="15">
        <v>0.03</v>
      </c>
    </row>
    <row r="15" spans="1:9">
      <c r="A15" s="2" t="s">
        <v>56</v>
      </c>
      <c r="D15">
        <v>200</v>
      </c>
      <c r="E15">
        <v>120</v>
      </c>
      <c r="F15">
        <v>1072</v>
      </c>
      <c r="G15">
        <v>1701</v>
      </c>
      <c r="H15" s="1">
        <v>38.659999999999997</v>
      </c>
      <c r="I15" s="15">
        <v>0.02</v>
      </c>
    </row>
    <row r="16" spans="1:9">
      <c r="A16" s="2" t="s">
        <v>56</v>
      </c>
      <c r="D16">
        <v>200</v>
      </c>
      <c r="E16">
        <v>120</v>
      </c>
      <c r="F16">
        <v>711</v>
      </c>
      <c r="G16">
        <v>1118</v>
      </c>
      <c r="H16" s="1">
        <v>38.869999999999997</v>
      </c>
      <c r="I16" s="15">
        <v>0.01</v>
      </c>
    </row>
    <row r="17" spans="1:9">
      <c r="A17" s="2" t="s">
        <v>56</v>
      </c>
      <c r="D17">
        <v>200</v>
      </c>
      <c r="E17">
        <v>120</v>
      </c>
      <c r="F17">
        <v>1362</v>
      </c>
      <c r="G17">
        <v>2127</v>
      </c>
      <c r="H17" s="1">
        <v>39.04</v>
      </c>
      <c r="I17" s="15">
        <v>0.04</v>
      </c>
    </row>
    <row r="18" spans="1:9">
      <c r="A18" s="2" t="s">
        <v>56</v>
      </c>
      <c r="D18">
        <v>200</v>
      </c>
      <c r="E18">
        <v>120</v>
      </c>
      <c r="F18">
        <v>1483</v>
      </c>
      <c r="G18">
        <v>2273</v>
      </c>
      <c r="H18" s="1">
        <v>39.479999999999997</v>
      </c>
      <c r="I18" s="15">
        <v>0.06</v>
      </c>
    </row>
    <row r="19" spans="1:9">
      <c r="A19" s="2" t="s">
        <v>56</v>
      </c>
      <c r="D19">
        <v>200</v>
      </c>
      <c r="E19">
        <v>120</v>
      </c>
      <c r="F19">
        <v>1570</v>
      </c>
      <c r="G19">
        <v>2366</v>
      </c>
      <c r="H19" s="1">
        <v>39.89</v>
      </c>
      <c r="I19" s="2" t="s">
        <v>72</v>
      </c>
    </row>
    <row r="20" spans="1:9">
      <c r="A20" s="2" t="s">
        <v>56</v>
      </c>
      <c r="D20">
        <v>200</v>
      </c>
      <c r="E20">
        <v>120</v>
      </c>
      <c r="F20">
        <v>1552</v>
      </c>
      <c r="G20">
        <v>2338</v>
      </c>
      <c r="H20" s="1">
        <v>39.9</v>
      </c>
      <c r="I20" s="15">
        <v>0.08</v>
      </c>
    </row>
    <row r="21" spans="1:9">
      <c r="A21" s="2" t="s">
        <v>56</v>
      </c>
      <c r="B21" s="2" t="s">
        <v>65</v>
      </c>
      <c r="D21">
        <v>200</v>
      </c>
      <c r="E21">
        <v>90</v>
      </c>
      <c r="H21" s="1">
        <v>40.020000000000003</v>
      </c>
      <c r="I21" s="15">
        <v>0.03</v>
      </c>
    </row>
    <row r="22" spans="1:9">
      <c r="A22" s="2" t="s">
        <v>56</v>
      </c>
      <c r="B22" t="s">
        <v>68</v>
      </c>
      <c r="C22" s="2"/>
      <c r="D22">
        <v>200</v>
      </c>
      <c r="E22">
        <v>60</v>
      </c>
      <c r="F22">
        <v>810</v>
      </c>
      <c r="G22">
        <v>1177</v>
      </c>
      <c r="H22" s="1">
        <v>40.76</v>
      </c>
      <c r="I22" s="15">
        <v>0.03</v>
      </c>
    </row>
    <row r="23" spans="1:9">
      <c r="A23" s="2" t="s">
        <v>42</v>
      </c>
      <c r="B23" s="2" t="s">
        <v>48</v>
      </c>
      <c r="C23" s="2" t="s">
        <v>50</v>
      </c>
      <c r="D23">
        <v>200</v>
      </c>
      <c r="E23">
        <v>60</v>
      </c>
      <c r="H23" s="1">
        <v>42.58</v>
      </c>
      <c r="I23" s="15">
        <v>0.03</v>
      </c>
    </row>
    <row r="24" spans="1:9">
      <c r="A24" s="2" t="s">
        <v>42</v>
      </c>
      <c r="C24" s="2" t="s">
        <v>50</v>
      </c>
      <c r="D24">
        <v>200</v>
      </c>
      <c r="E24">
        <v>120</v>
      </c>
      <c r="F24">
        <v>1461</v>
      </c>
      <c r="G24">
        <v>1849</v>
      </c>
      <c r="H24" s="1">
        <v>44.14</v>
      </c>
      <c r="I24" s="15">
        <v>0.03</v>
      </c>
    </row>
    <row r="25" spans="1:9">
      <c r="A25" s="2" t="s">
        <v>42</v>
      </c>
      <c r="C25" s="2" t="s">
        <v>50</v>
      </c>
      <c r="D25">
        <v>200</v>
      </c>
      <c r="E25">
        <v>120</v>
      </c>
      <c r="F25">
        <v>1240</v>
      </c>
      <c r="G25">
        <v>1566</v>
      </c>
      <c r="H25" s="1">
        <v>44.19</v>
      </c>
      <c r="I25" s="15">
        <v>0.02</v>
      </c>
    </row>
    <row r="26" spans="1:9">
      <c r="A26" s="2" t="s">
        <v>42</v>
      </c>
      <c r="C26" s="2" t="s">
        <v>50</v>
      </c>
      <c r="D26">
        <v>200</v>
      </c>
      <c r="E26">
        <v>120</v>
      </c>
      <c r="F26">
        <v>824</v>
      </c>
      <c r="G26">
        <v>1035</v>
      </c>
      <c r="H26" s="1">
        <v>44.32</v>
      </c>
      <c r="I26" s="15">
        <v>0.01</v>
      </c>
    </row>
    <row r="27" spans="1:9">
      <c r="A27" s="2" t="s">
        <v>42</v>
      </c>
      <c r="D27">
        <v>200</v>
      </c>
      <c r="E27">
        <v>120</v>
      </c>
      <c r="F27">
        <v>1595</v>
      </c>
      <c r="G27">
        <v>1995</v>
      </c>
      <c r="H27" s="1">
        <v>44.43</v>
      </c>
      <c r="I27" s="15">
        <v>0.04</v>
      </c>
    </row>
    <row r="28" spans="1:9">
      <c r="A28" s="2" t="s">
        <v>42</v>
      </c>
      <c r="B28" s="2" t="s">
        <v>54</v>
      </c>
      <c r="C28" s="2" t="s">
        <v>50</v>
      </c>
      <c r="D28">
        <v>200</v>
      </c>
      <c r="E28">
        <v>90</v>
      </c>
      <c r="H28" s="1">
        <v>44.5</v>
      </c>
      <c r="I28" s="15">
        <v>0.03</v>
      </c>
    </row>
    <row r="29" spans="1:9">
      <c r="A29" s="2" t="s">
        <v>42</v>
      </c>
      <c r="D29">
        <v>200</v>
      </c>
      <c r="E29">
        <v>120</v>
      </c>
      <c r="F29">
        <v>1732</v>
      </c>
      <c r="G29">
        <v>2151</v>
      </c>
      <c r="H29" s="1">
        <v>44.6</v>
      </c>
      <c r="I29" s="15">
        <v>0.06</v>
      </c>
    </row>
    <row r="30" spans="1:9">
      <c r="A30" s="2" t="s">
        <v>42</v>
      </c>
      <c r="D30">
        <v>200</v>
      </c>
      <c r="E30">
        <v>120</v>
      </c>
      <c r="F30">
        <v>1826</v>
      </c>
      <c r="G30">
        <v>2205</v>
      </c>
      <c r="H30" s="1">
        <v>45.3</v>
      </c>
      <c r="I30" s="15">
        <v>0.08</v>
      </c>
    </row>
    <row r="31" spans="1:9">
      <c r="A31" s="2" t="s">
        <v>42</v>
      </c>
      <c r="D31">
        <v>200</v>
      </c>
      <c r="E31">
        <v>120</v>
      </c>
      <c r="F31">
        <v>1838</v>
      </c>
      <c r="G31">
        <v>2211</v>
      </c>
      <c r="H31" s="1">
        <v>45.39</v>
      </c>
      <c r="I31" s="2" t="s">
        <v>72</v>
      </c>
    </row>
    <row r="32" spans="1:9">
      <c r="A32" s="2" t="s">
        <v>55</v>
      </c>
      <c r="B32" s="2" t="s">
        <v>63</v>
      </c>
      <c r="D32">
        <v>200</v>
      </c>
      <c r="E32">
        <v>90</v>
      </c>
      <c r="H32" s="1">
        <v>48.68</v>
      </c>
      <c r="I32" s="15">
        <v>0.03</v>
      </c>
    </row>
    <row r="33" spans="1:9">
      <c r="A33" s="2" t="s">
        <v>55</v>
      </c>
      <c r="D33">
        <v>200</v>
      </c>
      <c r="E33">
        <v>120</v>
      </c>
      <c r="F33">
        <v>1114</v>
      </c>
      <c r="G33">
        <v>1143</v>
      </c>
      <c r="H33" s="1">
        <v>49.36</v>
      </c>
      <c r="I33" s="15">
        <v>0.03</v>
      </c>
    </row>
    <row r="34" spans="1:9">
      <c r="A34" s="2" t="s">
        <v>55</v>
      </c>
      <c r="D34">
        <v>200</v>
      </c>
      <c r="E34">
        <v>120</v>
      </c>
      <c r="F34">
        <v>967</v>
      </c>
      <c r="G34">
        <v>990</v>
      </c>
      <c r="H34" s="1">
        <v>49.41</v>
      </c>
      <c r="I34" s="15">
        <v>0.02</v>
      </c>
    </row>
    <row r="35" spans="1:9">
      <c r="A35" s="2" t="s">
        <v>55</v>
      </c>
      <c r="D35">
        <v>200</v>
      </c>
      <c r="E35">
        <v>120</v>
      </c>
      <c r="F35">
        <v>1292</v>
      </c>
      <c r="G35">
        <v>1321</v>
      </c>
      <c r="H35" s="1">
        <v>49.45</v>
      </c>
      <c r="I35" s="15">
        <v>0.06</v>
      </c>
    </row>
    <row r="36" spans="1:9">
      <c r="A36" s="2" t="s">
        <v>55</v>
      </c>
      <c r="D36">
        <v>200</v>
      </c>
      <c r="E36">
        <v>120</v>
      </c>
      <c r="F36">
        <v>1210</v>
      </c>
      <c r="G36">
        <v>1234</v>
      </c>
      <c r="H36" s="1">
        <v>49.51</v>
      </c>
      <c r="I36" s="15">
        <v>0.04</v>
      </c>
    </row>
    <row r="37" spans="1:9">
      <c r="A37" s="2" t="s">
        <v>55</v>
      </c>
      <c r="D37">
        <v>200</v>
      </c>
      <c r="E37">
        <v>120</v>
      </c>
      <c r="F37">
        <v>1361</v>
      </c>
      <c r="G37">
        <v>1373</v>
      </c>
      <c r="H37" s="1">
        <v>49.78</v>
      </c>
      <c r="I37" s="2" t="s">
        <v>72</v>
      </c>
    </row>
    <row r="38" spans="1:9">
      <c r="A38" s="2" t="s">
        <v>55</v>
      </c>
      <c r="D38">
        <v>200</v>
      </c>
      <c r="E38">
        <v>120</v>
      </c>
      <c r="F38">
        <v>1350</v>
      </c>
      <c r="G38">
        <v>1361</v>
      </c>
      <c r="H38" s="1">
        <v>49.8</v>
      </c>
      <c r="I38" s="15">
        <v>0.08</v>
      </c>
    </row>
    <row r="39" spans="1:9">
      <c r="A39" s="2" t="s">
        <v>55</v>
      </c>
      <c r="B39" t="s">
        <v>67</v>
      </c>
      <c r="C39" s="2"/>
      <c r="D39">
        <v>200</v>
      </c>
      <c r="E39">
        <v>60</v>
      </c>
      <c r="F39">
        <v>567</v>
      </c>
      <c r="G39">
        <v>567</v>
      </c>
      <c r="H39" s="1">
        <v>50</v>
      </c>
      <c r="I39" s="15">
        <v>0.03</v>
      </c>
    </row>
    <row r="40" spans="1:9">
      <c r="A40" s="2" t="s">
        <v>58</v>
      </c>
      <c r="B40" s="2" t="s">
        <v>64</v>
      </c>
      <c r="D40">
        <v>200</v>
      </c>
      <c r="E40">
        <v>90</v>
      </c>
      <c r="H40" s="1">
        <v>50.58</v>
      </c>
      <c r="I40" s="15">
        <v>0.03</v>
      </c>
    </row>
    <row r="41" spans="1:9">
      <c r="A41" s="2" t="s">
        <v>55</v>
      </c>
      <c r="D41">
        <v>200</v>
      </c>
      <c r="E41">
        <v>120</v>
      </c>
      <c r="F41">
        <v>685</v>
      </c>
      <c r="G41">
        <v>664</v>
      </c>
      <c r="H41" s="1">
        <v>50.78</v>
      </c>
      <c r="I41" s="15">
        <v>0.01</v>
      </c>
    </row>
    <row r="42" spans="1:9">
      <c r="A42" s="2" t="s">
        <v>58</v>
      </c>
      <c r="B42" s="2" t="s">
        <v>62</v>
      </c>
      <c r="D42">
        <v>200</v>
      </c>
      <c r="E42">
        <v>30</v>
      </c>
      <c r="H42" s="1">
        <v>52.18</v>
      </c>
      <c r="I42" s="15">
        <v>0.03</v>
      </c>
    </row>
    <row r="43" spans="1:9">
      <c r="A43" s="2" t="s">
        <v>58</v>
      </c>
      <c r="D43">
        <v>200</v>
      </c>
      <c r="E43">
        <v>120</v>
      </c>
      <c r="F43">
        <v>892</v>
      </c>
      <c r="G43">
        <v>807</v>
      </c>
      <c r="H43" s="1">
        <v>52.5</v>
      </c>
      <c r="I43" s="15">
        <v>0.01</v>
      </c>
    </row>
    <row r="44" spans="1:9">
      <c r="A44" s="2" t="s">
        <v>58</v>
      </c>
      <c r="D44">
        <v>200</v>
      </c>
      <c r="E44">
        <v>120</v>
      </c>
      <c r="F44">
        <v>1335</v>
      </c>
      <c r="G44">
        <v>1207</v>
      </c>
      <c r="H44" s="1">
        <v>52.52</v>
      </c>
      <c r="I44" s="15">
        <v>0.02</v>
      </c>
    </row>
    <row r="45" spans="1:9">
      <c r="A45" s="2" t="s">
        <v>58</v>
      </c>
      <c r="D45">
        <v>200</v>
      </c>
      <c r="E45">
        <v>120</v>
      </c>
      <c r="F45">
        <v>1571</v>
      </c>
      <c r="G45">
        <v>1399</v>
      </c>
      <c r="H45" s="1">
        <v>52.9</v>
      </c>
      <c r="I45" s="15">
        <v>0.03</v>
      </c>
    </row>
    <row r="46" spans="1:9">
      <c r="A46" s="2" t="s">
        <v>58</v>
      </c>
      <c r="D46">
        <v>200</v>
      </c>
      <c r="E46">
        <v>120</v>
      </c>
      <c r="F46">
        <v>1703</v>
      </c>
      <c r="G46">
        <v>1498</v>
      </c>
      <c r="H46" s="1">
        <v>53.2</v>
      </c>
      <c r="I46" s="15">
        <v>0.04</v>
      </c>
    </row>
    <row r="47" spans="1:9">
      <c r="A47" s="2" t="s">
        <v>58</v>
      </c>
      <c r="D47">
        <v>200</v>
      </c>
      <c r="E47">
        <v>120</v>
      </c>
      <c r="F47">
        <v>1838</v>
      </c>
      <c r="G47">
        <v>1603</v>
      </c>
      <c r="H47" s="1">
        <v>53.41</v>
      </c>
      <c r="I47" s="15">
        <v>0.06</v>
      </c>
    </row>
    <row r="48" spans="1:9">
      <c r="A48" s="2" t="s">
        <v>58</v>
      </c>
      <c r="B48" s="2" t="s">
        <v>70</v>
      </c>
      <c r="C48" s="2"/>
      <c r="D48">
        <v>200</v>
      </c>
      <c r="E48">
        <v>60</v>
      </c>
      <c r="F48">
        <v>774</v>
      </c>
      <c r="G48">
        <v>673</v>
      </c>
      <c r="H48" s="1">
        <v>53.49</v>
      </c>
      <c r="I48" s="15">
        <v>0.03</v>
      </c>
    </row>
    <row r="49" spans="1:9">
      <c r="A49" s="2" t="s">
        <v>58</v>
      </c>
      <c r="D49">
        <v>200</v>
      </c>
      <c r="E49">
        <v>120</v>
      </c>
      <c r="F49">
        <v>1840</v>
      </c>
      <c r="G49">
        <v>1600</v>
      </c>
      <c r="H49" s="1">
        <v>53.49</v>
      </c>
      <c r="I49" s="2" t="s">
        <v>72</v>
      </c>
    </row>
    <row r="50" spans="1:9">
      <c r="A50" s="2" t="s">
        <v>58</v>
      </c>
      <c r="D50">
        <v>200</v>
      </c>
      <c r="E50">
        <v>120</v>
      </c>
      <c r="F50">
        <v>1911</v>
      </c>
      <c r="G50">
        <v>1654</v>
      </c>
      <c r="H50" s="1">
        <v>53.6</v>
      </c>
      <c r="I50" s="15">
        <v>0.08</v>
      </c>
    </row>
    <row r="51" spans="1:9">
      <c r="A51" s="2" t="s">
        <v>55</v>
      </c>
      <c r="B51" s="2" t="s">
        <v>59</v>
      </c>
      <c r="D51">
        <v>200</v>
      </c>
      <c r="E51">
        <v>30</v>
      </c>
      <c r="H51" s="1">
        <v>59.23</v>
      </c>
      <c r="I51" s="15">
        <v>0.03</v>
      </c>
    </row>
    <row r="52" spans="1:9">
      <c r="A52" s="2"/>
      <c r="I52" s="15"/>
    </row>
    <row r="53" spans="1:9">
      <c r="A53" s="2"/>
      <c r="B53" s="2"/>
      <c r="C53" s="2"/>
      <c r="I53" s="15"/>
    </row>
    <row r="54" spans="1:9">
      <c r="I54" s="15"/>
    </row>
  </sheetData>
  <sortState ref="A2:I60">
    <sortCondition ref="H2:H60"/>
  </sortState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M6" sqref="M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44466</v>
      </c>
      <c r="J2" s="1">
        <v>361199.81</v>
      </c>
      <c r="K2">
        <v>142731</v>
      </c>
      <c r="L2" s="1">
        <v>-1348</v>
      </c>
      <c r="M2">
        <v>-0.94440000000000002</v>
      </c>
    </row>
    <row r="3" spans="1:13">
      <c r="A3" s="6">
        <v>44467</v>
      </c>
      <c r="J3" s="1">
        <v>360933.74</v>
      </c>
      <c r="K3">
        <v>102952</v>
      </c>
      <c r="L3" s="1">
        <v>-197.8</v>
      </c>
      <c r="M3">
        <v>-0.19209999999999999</v>
      </c>
    </row>
    <row r="4" spans="1:13">
      <c r="A4" s="6">
        <v>44468</v>
      </c>
      <c r="J4" s="1">
        <v>347427.41</v>
      </c>
      <c r="K4">
        <v>144187</v>
      </c>
      <c r="L4" s="1">
        <v>-3506.1</v>
      </c>
      <c r="M4">
        <v>-2.4316</v>
      </c>
    </row>
    <row r="5" spans="1:13">
      <c r="A5" s="6">
        <v>44469</v>
      </c>
      <c r="J5" s="1">
        <v>359636.87</v>
      </c>
      <c r="K5">
        <v>234513</v>
      </c>
      <c r="L5" s="1">
        <v>2176</v>
      </c>
      <c r="M5">
        <v>0.92789999999999995</v>
      </c>
    </row>
    <row r="6" spans="1:13">
      <c r="J6" s="1">
        <f>AVERAGE(J2:J5)</f>
        <v>357299.45750000002</v>
      </c>
      <c r="K6" s="1">
        <f>AVERAGE(K2:K5)</f>
        <v>156095.75</v>
      </c>
      <c r="L6" s="1">
        <f>SUM(L2:L5)</f>
        <v>-2875.8999999999996</v>
      </c>
      <c r="M6" s="5">
        <f>L6/K6*100</f>
        <v>-1.8423948121585627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J5" sqref="J5:M5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44461</v>
      </c>
      <c r="J2" s="1">
        <v>364068.29</v>
      </c>
      <c r="K2">
        <v>267125</v>
      </c>
      <c r="L2" s="1">
        <v>-1035.3</v>
      </c>
      <c r="M2">
        <v>-0.3876</v>
      </c>
    </row>
    <row r="3" spans="1:13">
      <c r="A3" s="6">
        <v>44462</v>
      </c>
      <c r="J3" s="1">
        <v>356036.91</v>
      </c>
      <c r="K3">
        <v>224443</v>
      </c>
      <c r="L3" s="1">
        <v>536.5</v>
      </c>
      <c r="M3">
        <v>0.23899999999999999</v>
      </c>
    </row>
    <row r="4" spans="1:13">
      <c r="A4" s="6">
        <v>44463</v>
      </c>
      <c r="J4" s="1">
        <v>352780.53</v>
      </c>
      <c r="K4">
        <v>251107.21</v>
      </c>
      <c r="L4" s="1">
        <v>-1849</v>
      </c>
      <c r="M4">
        <v>-0.73629999999999995</v>
      </c>
    </row>
    <row r="5" spans="1:13">
      <c r="J5" s="1">
        <f>AVERAGE(J2:J4)</f>
        <v>357628.57666666666</v>
      </c>
      <c r="K5" s="1">
        <f>AVERAGE(K2:K4)</f>
        <v>247558.40333333332</v>
      </c>
      <c r="L5" s="1">
        <f>SUM(L2:L4)</f>
        <v>-2347.8000000000002</v>
      </c>
      <c r="M5" s="5">
        <f>L5/K5*100</f>
        <v>-0.94838226793647806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44452</v>
      </c>
      <c r="J2" s="1">
        <v>368109.64</v>
      </c>
      <c r="K2">
        <v>260459.5</v>
      </c>
      <c r="L2" s="1">
        <v>-2054</v>
      </c>
      <c r="M2">
        <v>-0.78859999999999997</v>
      </c>
    </row>
    <row r="3" spans="1:13">
      <c r="A3" s="6">
        <v>44453</v>
      </c>
      <c r="J3" s="1">
        <v>370218.14</v>
      </c>
      <c r="K3">
        <v>270648.5</v>
      </c>
      <c r="L3" s="1">
        <v>-3078.4</v>
      </c>
      <c r="M3">
        <v>-1.1374</v>
      </c>
    </row>
    <row r="4" spans="1:13">
      <c r="A4" s="6">
        <v>44454</v>
      </c>
      <c r="J4" s="1">
        <v>358116.94</v>
      </c>
      <c r="K4">
        <v>242750.5</v>
      </c>
      <c r="L4" s="1">
        <v>-1413.5</v>
      </c>
      <c r="M4">
        <v>-0.58230000000000004</v>
      </c>
    </row>
    <row r="5" spans="1:13">
      <c r="A5" s="6">
        <v>44455</v>
      </c>
      <c r="J5" s="1">
        <v>353615.06</v>
      </c>
      <c r="K5">
        <v>268136.81</v>
      </c>
      <c r="L5" s="1">
        <v>-5246</v>
      </c>
      <c r="M5">
        <v>-1.9564999999999999</v>
      </c>
    </row>
    <row r="6" spans="1:13">
      <c r="A6" s="6">
        <v>44456</v>
      </c>
      <c r="J6" s="1">
        <v>365133.37</v>
      </c>
      <c r="K6">
        <v>277863</v>
      </c>
      <c r="L6" s="1">
        <v>1682</v>
      </c>
      <c r="M6">
        <v>0.60529999999999995</v>
      </c>
    </row>
    <row r="7" spans="1:13">
      <c r="J7" s="1">
        <f>AVERAGE(J2:J6)</f>
        <v>363038.63</v>
      </c>
      <c r="K7" s="1">
        <f>AVERAGE(K2:K6)</f>
        <v>263971.66200000001</v>
      </c>
      <c r="L7" s="1">
        <f>SUM(L1:L6)</f>
        <v>-10109.9</v>
      </c>
      <c r="M7" s="5">
        <f>L7/K7*100</f>
        <v>-3.8299186827107223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44445</v>
      </c>
      <c r="J2" s="1">
        <v>361852.28</v>
      </c>
      <c r="K2">
        <v>264602.5</v>
      </c>
      <c r="L2" s="1">
        <v>3461.5</v>
      </c>
      <c r="M2">
        <v>1.3082</v>
      </c>
    </row>
    <row r="3" spans="1:13">
      <c r="A3" s="6">
        <v>44446</v>
      </c>
      <c r="J3" s="1">
        <v>372951.23</v>
      </c>
      <c r="K3">
        <v>191255</v>
      </c>
      <c r="L3" s="1">
        <v>3021</v>
      </c>
      <c r="M3">
        <v>1.5795999999999999</v>
      </c>
    </row>
    <row r="4" spans="1:13">
      <c r="A4" s="6">
        <v>44447</v>
      </c>
      <c r="J4" s="1">
        <v>347440.9</v>
      </c>
      <c r="K4">
        <v>209946.1</v>
      </c>
      <c r="L4" s="1">
        <v>-1293</v>
      </c>
      <c r="M4">
        <v>-0.6159</v>
      </c>
    </row>
    <row r="5" spans="1:13">
      <c r="A5" s="6">
        <v>44448</v>
      </c>
      <c r="J5" s="1">
        <v>373576.8</v>
      </c>
      <c r="K5">
        <v>260258</v>
      </c>
      <c r="L5" s="1">
        <v>1944.3</v>
      </c>
      <c r="M5">
        <v>0.74709999999999999</v>
      </c>
    </row>
    <row r="6" spans="1:13">
      <c r="A6" s="6">
        <v>44449</v>
      </c>
      <c r="J6" s="1">
        <v>361293.45</v>
      </c>
      <c r="K6">
        <v>282141.32</v>
      </c>
      <c r="L6" s="1">
        <v>1932</v>
      </c>
      <c r="M6">
        <v>0.68479999999999996</v>
      </c>
    </row>
    <row r="7" spans="1:13">
      <c r="J7" s="1">
        <f>AVERAGE(J2:J6)</f>
        <v>363422.93200000003</v>
      </c>
      <c r="K7" s="1">
        <f>AVERAGE(K2:K6)</f>
        <v>241640.58399999997</v>
      </c>
      <c r="L7" s="1">
        <f>SUM(L1:L6)</f>
        <v>9065.7999999999993</v>
      </c>
      <c r="M7" s="5">
        <f>L7/K7*100</f>
        <v>3.7517704393563291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G30" sqref="G30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A22" s="6">
        <v>44438</v>
      </c>
      <c r="J22" s="1">
        <v>291161.09000000003</v>
      </c>
      <c r="K22">
        <v>268589.53000000003</v>
      </c>
      <c r="L22" s="1">
        <v>720</v>
      </c>
      <c r="M22">
        <v>0.2681</v>
      </c>
    </row>
    <row r="23" spans="1:13">
      <c r="A23" s="6">
        <v>44439</v>
      </c>
      <c r="J23" s="1">
        <v>365933.92</v>
      </c>
      <c r="K23">
        <v>229250</v>
      </c>
      <c r="L23" s="1">
        <v>-818.5</v>
      </c>
      <c r="M23">
        <v>-0.35699999999999998</v>
      </c>
    </row>
    <row r="24" spans="1:13">
      <c r="J24" s="1">
        <f>AVERAGE(J2:J23)</f>
        <v>362022.2131818182</v>
      </c>
      <c r="K24" s="1">
        <f>AVERAGE(K2:K23)</f>
        <v>251652.35045454549</v>
      </c>
      <c r="L24" s="1">
        <f>SUM(L2:L23)</f>
        <v>-8005.0000000000036</v>
      </c>
      <c r="M24" s="5">
        <f>L24/K24*100</f>
        <v>-3.1809756537306417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E33" sqref="E3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9A</vt:lpstr>
      <vt:lpstr>94</vt:lpstr>
      <vt:lpstr>93</vt:lpstr>
      <vt:lpstr>92</vt:lpstr>
      <vt:lpstr>91</vt:lpstr>
      <vt:lpstr>8A</vt:lpstr>
      <vt:lpstr>7A</vt:lpstr>
      <vt:lpstr>6A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  <vt:lpstr>突破均线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2021-10-06T12:22:36Z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