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2"/>
  </bookViews>
  <sheets>
    <sheet name="1202" sheetId="73" r:id="rId1"/>
    <sheet name="1201" sheetId="74" r:id="rId2"/>
    <sheet name="11A" sheetId="75" r:id="rId3"/>
    <sheet name="10A" sheetId="68" r:id="rId4"/>
    <sheet name="9A" sheetId="57" r:id="rId5"/>
    <sheet name="8A" sheetId="53" r:id="rId6"/>
    <sheet name="7A" sheetId="48" r:id="rId7"/>
    <sheet name="6A" sheetId="40" r:id="rId8"/>
    <sheet name="5" sheetId="37" r:id="rId9"/>
    <sheet name="2104" sheetId="36" r:id="rId10"/>
    <sheet name="2103" sheetId="33" r:id="rId11"/>
    <sheet name="2102" sheetId="31" r:id="rId12"/>
    <sheet name="2101" sheetId="26" r:id="rId13"/>
    <sheet name="每月" sheetId="29" r:id="rId14"/>
    <sheet name="分红计算" sheetId="30" r:id="rId15"/>
    <sheet name="赎回中" sheetId="32" r:id="rId16"/>
    <sheet name="每日时间表" sheetId="34" r:id="rId17"/>
    <sheet name="Sheet1" sheetId="35" r:id="rId18"/>
    <sheet name="突破均线" sheetId="61" r:id="rId19"/>
    <sheet name="Sheet2" sheetId="62" r:id="rId20"/>
    <sheet name="k线" sheetId="63" r:id="rId21"/>
  </sheets>
  <calcPr calcId="124519"/>
</workbook>
</file>

<file path=xl/calcChain.xml><?xml version="1.0" encoding="utf-8"?>
<calcChain xmlns="http://schemas.openxmlformats.org/spreadsheetml/2006/main">
  <c r="M24" i="75"/>
  <c r="L24"/>
  <c r="K24"/>
  <c r="J24"/>
  <c r="L7" i="74"/>
  <c r="K7"/>
  <c r="M7" s="1"/>
  <c r="J7"/>
  <c r="M7" i="73"/>
  <c r="L7"/>
  <c r="K7"/>
  <c r="J7"/>
  <c r="L18" i="68"/>
  <c r="K18"/>
  <c r="J18"/>
  <c r="M18" l="1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<sst xmlns="http://schemas.openxmlformats.org/spreadsheetml/2006/main" count="271" uniqueCount="94">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</sst>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44536</v>
      </c>
      <c r="J2" s="1">
        <v>389197.99</v>
      </c>
      <c r="K2">
        <v>259637.5</v>
      </c>
      <c r="L2" s="1">
        <v>-5241.53</v>
      </c>
      <c r="M2">
        <v>-2.0188000000000001</v>
      </c>
    </row>
    <row r="3" spans="1:13">
      <c r="A3" s="6">
        <v>44537</v>
      </c>
      <c r="J3" s="1">
        <v>326720.64000000001</v>
      </c>
      <c r="K3">
        <v>281290.23</v>
      </c>
      <c r="L3" s="1">
        <v>1676.45</v>
      </c>
      <c r="M3">
        <v>0.59599999999999997</v>
      </c>
    </row>
    <row r="4" spans="1:13">
      <c r="A4" s="6">
        <v>44538</v>
      </c>
      <c r="J4" s="1">
        <v>381059.49</v>
      </c>
      <c r="K4">
        <v>367627</v>
      </c>
      <c r="L4" s="1">
        <v>6786.05</v>
      </c>
      <c r="M4">
        <v>1.8459000000000001</v>
      </c>
    </row>
    <row r="5" spans="1:13">
      <c r="A5" s="6">
        <v>44539</v>
      </c>
      <c r="J5" s="1">
        <v>400457.88</v>
      </c>
      <c r="K5">
        <v>346850</v>
      </c>
      <c r="L5" s="1">
        <v>2954.9</v>
      </c>
      <c r="M5">
        <v>0.85189999999999999</v>
      </c>
    </row>
    <row r="6" spans="1:13">
      <c r="A6" s="6">
        <v>44540</v>
      </c>
      <c r="J6" s="1">
        <v>402061.21</v>
      </c>
      <c r="K6">
        <v>340901</v>
      </c>
      <c r="L6" s="1">
        <v>2691</v>
      </c>
      <c r="M6">
        <v>0.78939999999999999</v>
      </c>
    </row>
    <row r="7" spans="1:13">
      <c r="J7" s="1">
        <f>AVERAGE(J2:J6)</f>
        <v>379899.44199999998</v>
      </c>
      <c r="K7" s="1">
        <f>AVERAGE(K2:K6)</f>
        <v>319261.14600000001</v>
      </c>
      <c r="L7" s="1">
        <f>SUM(L1:L6)</f>
        <v>8866.8700000000008</v>
      </c>
      <c r="M7" s="5">
        <f>L7/K7*100</f>
        <v>2.7773094568795416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D32" sqref="D32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44529</v>
      </c>
      <c r="J2" s="1">
        <v>381711.98</v>
      </c>
      <c r="K2">
        <v>285681.68</v>
      </c>
      <c r="L2" s="1">
        <v>-61.29</v>
      </c>
      <c r="M2">
        <v>-2.1499999999999998E-2</v>
      </c>
    </row>
    <row r="3" spans="1:13">
      <c r="A3" s="6">
        <v>44530</v>
      </c>
      <c r="J3" s="1">
        <v>347357.43</v>
      </c>
      <c r="K3">
        <v>318258.93</v>
      </c>
      <c r="L3" s="1">
        <v>-312.06</v>
      </c>
      <c r="M3">
        <v>-9.8100000000000007E-2</v>
      </c>
    </row>
    <row r="4" spans="1:13">
      <c r="A4" s="6">
        <v>44531</v>
      </c>
      <c r="J4" s="1">
        <v>393577.4</v>
      </c>
      <c r="K4">
        <v>362312.23</v>
      </c>
      <c r="L4" s="1">
        <v>339.19</v>
      </c>
      <c r="M4">
        <v>9.3600000000000003E-2</v>
      </c>
    </row>
    <row r="5" spans="1:13">
      <c r="A5" s="6">
        <v>44532</v>
      </c>
      <c r="J5" s="1">
        <v>385400.83</v>
      </c>
      <c r="K5">
        <v>308115.69</v>
      </c>
      <c r="L5" s="1">
        <v>-1296.54</v>
      </c>
      <c r="M5">
        <v>-0.42080000000000001</v>
      </c>
    </row>
    <row r="6" spans="1:13">
      <c r="A6" s="6">
        <v>44533</v>
      </c>
      <c r="J6" s="1">
        <v>394609.75</v>
      </c>
      <c r="K6">
        <v>329752.83</v>
      </c>
      <c r="L6" s="1">
        <v>1409.14</v>
      </c>
      <c r="M6">
        <v>0.42730000000000001</v>
      </c>
    </row>
    <row r="7" spans="1:13">
      <c r="J7" s="1">
        <f>AVERAGE(J2:J6)</f>
        <v>380531.478</v>
      </c>
      <c r="K7" s="1">
        <f>AVERAGE(K2:K6)</f>
        <v>320824.272</v>
      </c>
      <c r="L7" s="1">
        <f>SUM(L1:L6)</f>
        <v>78.440000000000055</v>
      </c>
      <c r="M7" s="5">
        <f>L7/K7*100</f>
        <v>2.4449521699530283E-2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Q21" sqref="Q21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A7" s="6">
        <v>44508</v>
      </c>
      <c r="J7" s="1">
        <v>339664.9</v>
      </c>
      <c r="K7">
        <v>309609</v>
      </c>
      <c r="L7" s="1">
        <v>459</v>
      </c>
      <c r="M7">
        <v>0.14829999999999999</v>
      </c>
    </row>
    <row r="8" spans="1:13">
      <c r="A8" s="6">
        <v>44509</v>
      </c>
      <c r="J8" s="1">
        <v>340222.85</v>
      </c>
      <c r="K8">
        <v>252342</v>
      </c>
      <c r="L8" s="1">
        <v>588</v>
      </c>
      <c r="M8">
        <v>0.23300000000000001</v>
      </c>
    </row>
    <row r="9" spans="1:13">
      <c r="A9" s="6">
        <v>44510</v>
      </c>
      <c r="J9" s="1">
        <v>290805.40999999997</v>
      </c>
      <c r="K9">
        <v>272189</v>
      </c>
      <c r="L9" s="1">
        <v>-108</v>
      </c>
      <c r="M9">
        <v>-3.9699999999999999E-2</v>
      </c>
    </row>
    <row r="10" spans="1:13">
      <c r="A10" s="6">
        <v>44511</v>
      </c>
      <c r="J10" s="1">
        <v>347352.65</v>
      </c>
      <c r="K10">
        <v>312022</v>
      </c>
      <c r="L10" s="1">
        <v>7291.2</v>
      </c>
      <c r="M10">
        <v>2.3368000000000002</v>
      </c>
    </row>
    <row r="11" spans="1:13">
      <c r="A11" s="6">
        <v>44512</v>
      </c>
      <c r="J11" s="1">
        <v>344989.24</v>
      </c>
      <c r="K11">
        <v>242428</v>
      </c>
      <c r="L11" s="1">
        <v>-2264</v>
      </c>
      <c r="M11">
        <v>-0.93389999999999995</v>
      </c>
    </row>
    <row r="12" spans="1:13">
      <c r="A12" s="6">
        <v>44515</v>
      </c>
      <c r="J12" s="1">
        <v>345500.89</v>
      </c>
      <c r="K12">
        <v>259115</v>
      </c>
      <c r="L12" s="1">
        <v>525</v>
      </c>
      <c r="M12">
        <v>0.2026</v>
      </c>
    </row>
    <row r="13" spans="1:13">
      <c r="A13" s="6">
        <v>44516</v>
      </c>
      <c r="J13" s="1">
        <v>347139.26</v>
      </c>
      <c r="K13">
        <v>228849</v>
      </c>
      <c r="L13" s="1">
        <v>1674</v>
      </c>
      <c r="M13">
        <v>0.73150000000000004</v>
      </c>
    </row>
    <row r="14" spans="1:13">
      <c r="A14" s="6">
        <v>44517</v>
      </c>
      <c r="J14" s="1">
        <v>306264.3</v>
      </c>
      <c r="K14">
        <v>247896.41</v>
      </c>
      <c r="L14" s="1">
        <v>-864</v>
      </c>
      <c r="M14">
        <v>-0.34849999999999998</v>
      </c>
    </row>
    <row r="15" spans="1:13">
      <c r="A15" s="6">
        <v>44518</v>
      </c>
      <c r="J15" s="1">
        <v>344912.84</v>
      </c>
      <c r="K15">
        <v>282550.59999999998</v>
      </c>
      <c r="L15" s="1">
        <v>-1202.4000000000001</v>
      </c>
      <c r="M15">
        <v>-0.42559999999999998</v>
      </c>
    </row>
    <row r="16" spans="1:13">
      <c r="A16" s="6">
        <v>44519</v>
      </c>
      <c r="J16" s="1">
        <v>346540.17</v>
      </c>
      <c r="K16">
        <v>300883.09999999998</v>
      </c>
      <c r="L16" s="1">
        <v>1705.5</v>
      </c>
      <c r="M16">
        <v>0.56679999999999997</v>
      </c>
    </row>
    <row r="17" spans="1:13">
      <c r="A17" s="6">
        <v>44522</v>
      </c>
      <c r="J17" s="1">
        <v>349838.13</v>
      </c>
      <c r="K17">
        <v>279984.7</v>
      </c>
      <c r="L17" s="1">
        <v>3359.6</v>
      </c>
      <c r="M17">
        <v>1.1999</v>
      </c>
    </row>
    <row r="18" spans="1:13">
      <c r="A18" s="6">
        <v>44523</v>
      </c>
      <c r="J18" s="1">
        <v>348294.24</v>
      </c>
      <c r="K18">
        <v>294370.78999999998</v>
      </c>
      <c r="L18" s="1">
        <v>-1538.91</v>
      </c>
      <c r="M18">
        <v>-0.52280000000000004</v>
      </c>
    </row>
    <row r="19" spans="1:13">
      <c r="A19" s="6">
        <v>44524</v>
      </c>
      <c r="J19" s="1">
        <v>337060.39</v>
      </c>
      <c r="K19">
        <v>313545.98</v>
      </c>
      <c r="L19" s="1">
        <v>-786.15</v>
      </c>
      <c r="M19">
        <v>-0.25069999999999998</v>
      </c>
    </row>
    <row r="20" spans="1:13">
      <c r="A20" s="6">
        <v>44525</v>
      </c>
      <c r="J20" s="1">
        <v>345438.55</v>
      </c>
      <c r="K20">
        <v>232527.2</v>
      </c>
      <c r="L20" s="1">
        <v>-1889.44</v>
      </c>
      <c r="M20">
        <v>-0.81259999999999999</v>
      </c>
    </row>
    <row r="21" spans="1:13">
      <c r="A21" s="6">
        <v>44526</v>
      </c>
      <c r="J21" s="1">
        <v>394797.86</v>
      </c>
      <c r="K21">
        <v>265847.39</v>
      </c>
      <c r="L21" s="1">
        <v>-620.80999999999995</v>
      </c>
      <c r="M21">
        <v>-0.23350000000000001</v>
      </c>
    </row>
    <row r="22" spans="1:13">
      <c r="A22" s="6">
        <v>44529</v>
      </c>
      <c r="J22" s="1">
        <v>381711.98</v>
      </c>
      <c r="K22">
        <v>285681.68</v>
      </c>
      <c r="L22" s="1">
        <v>-61.29</v>
      </c>
      <c r="M22">
        <v>-2.1499999999999998E-2</v>
      </c>
    </row>
    <row r="23" spans="1:13">
      <c r="A23" s="6">
        <v>44530</v>
      </c>
      <c r="J23" s="1">
        <v>347357.43</v>
      </c>
      <c r="K23">
        <v>318258.93</v>
      </c>
      <c r="L23" s="1">
        <v>-312.06</v>
      </c>
      <c r="M23">
        <v>-9.8100000000000007E-2</v>
      </c>
    </row>
    <row r="24" spans="1:13">
      <c r="J24" s="1">
        <f>AVERAGE(J2:J23)</f>
        <v>341771.56136363634</v>
      </c>
      <c r="K24">
        <f>AVERAGE(K2:K23)</f>
        <v>283932.30818181817</v>
      </c>
      <c r="L24" s="1">
        <f>SUM(L2:L23)</f>
        <v>5896.24</v>
      </c>
      <c r="M24" s="5">
        <f>L24/K24*100</f>
        <v>2.0766358142745416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32" sqref="E32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G27" sqref="G2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1202</vt:lpstr>
      <vt:lpstr>1201</vt:lpstr>
      <vt:lpstr>11A</vt:lpstr>
      <vt:lpstr>10A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2021-12-10T09:21:21Z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