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9A" sheetId="57" r:id="rId1"/>
    <sheet name="94" sheetId="60" r:id="rId2"/>
    <sheet name="93" sheetId="59" r:id="rId3"/>
    <sheet name="92" sheetId="58" r:id="rId4"/>
    <sheet name="91" sheetId="56" r:id="rId5"/>
    <sheet name="8A" sheetId="53" r:id="rId6"/>
    <sheet name="85" sheetId="55" r:id="rId7"/>
    <sheet name="84" sheetId="54" r:id="rId8"/>
    <sheet name="83" sheetId="52" r:id="rId9"/>
    <sheet name="82" sheetId="51" r:id="rId10"/>
    <sheet name="81" sheetId="50" r:id="rId11"/>
    <sheet name="7A" sheetId="48" r:id="rId12"/>
    <sheet name="75" sheetId="49" r:id="rId13"/>
    <sheet name="74" sheetId="47" r:id="rId14"/>
    <sheet name="73" sheetId="46" r:id="rId15"/>
    <sheet name="72" sheetId="45" r:id="rId16"/>
    <sheet name="71" sheetId="44" r:id="rId17"/>
    <sheet name="65" sheetId="43" r:id="rId18"/>
    <sheet name="6A" sheetId="40" r:id="rId19"/>
    <sheet name="64" sheetId="42" r:id="rId20"/>
    <sheet name="63" sheetId="41" r:id="rId21"/>
    <sheet name="62" sheetId="39" r:id="rId22"/>
    <sheet name="61" sheetId="38" r:id="rId23"/>
    <sheet name="5" sheetId="37" r:id="rId24"/>
    <sheet name="2104" sheetId="36" r:id="rId25"/>
    <sheet name="2103" sheetId="33" r:id="rId26"/>
    <sheet name="2102" sheetId="31" r:id="rId27"/>
    <sheet name="2101" sheetId="26" r:id="rId28"/>
    <sheet name="每月" sheetId="29" r:id="rId29"/>
    <sheet name="分红计算" sheetId="30" r:id="rId30"/>
    <sheet name="赎回中" sheetId="32" r:id="rId31"/>
    <sheet name="每日时间表" sheetId="34" r:id="rId32"/>
    <sheet name="Sheet1" sheetId="35" r:id="rId33"/>
  </sheets>
  <calcPr calcId="124519"/>
</workbook>
</file>

<file path=xl/calcChain.xml><?xml version="1.0" encoding="utf-8"?>
<calcChain xmlns="http://schemas.openxmlformats.org/spreadsheetml/2006/main">
  <c r="M22" i="57"/>
  <c r="L22"/>
  <c r="K22"/>
  <c r="J22"/>
  <c r="L6" i="60"/>
  <c r="J6"/>
  <c r="K6"/>
  <c r="L5" i="59"/>
  <c r="K5"/>
  <c r="J5"/>
  <c r="M7" i="58"/>
  <c r="L7"/>
  <c r="K7"/>
  <c r="J7"/>
  <c r="M7" i="56"/>
  <c r="L7"/>
  <c r="K7"/>
  <c r="J7"/>
  <c r="L24" i="53"/>
  <c r="K24"/>
  <c r="J24"/>
  <c r="M7" i="55"/>
  <c r="L7"/>
  <c r="K7"/>
  <c r="J7"/>
  <c r="L7" i="54"/>
  <c r="M7" s="1"/>
  <c r="K7"/>
  <c r="J7"/>
  <c r="J24" i="48"/>
  <c r="K24"/>
  <c r="L7" i="52"/>
  <c r="M7" s="1"/>
  <c r="K7"/>
  <c r="J7"/>
  <c r="M7" i="51"/>
  <c r="L7"/>
  <c r="K7"/>
  <c r="J7"/>
  <c r="M7" i="50"/>
  <c r="L7"/>
  <c r="K7"/>
  <c r="J7"/>
  <c r="L24" i="48"/>
  <c r="H24"/>
  <c r="G24"/>
  <c r="F24"/>
  <c r="B24"/>
  <c r="M7" i="49"/>
  <c r="L7"/>
  <c r="K7"/>
  <c r="J7"/>
  <c r="L7" i="47"/>
  <c r="M7" s="1"/>
  <c r="K7"/>
  <c r="J7"/>
  <c r="M7" i="46"/>
  <c r="L7"/>
  <c r="K7"/>
  <c r="J7"/>
  <c r="L7" i="45"/>
  <c r="M7" s="1"/>
  <c r="K7"/>
  <c r="J7"/>
  <c r="M25" i="40"/>
  <c r="N25"/>
  <c r="M7" i="44"/>
  <c r="L7"/>
  <c r="K7"/>
  <c r="J7"/>
  <c r="L23" i="40"/>
  <c r="K23"/>
  <c r="J23"/>
  <c r="M5" i="43"/>
  <c r="K5"/>
  <c r="J5"/>
  <c r="L5"/>
  <c r="L7" i="42"/>
  <c r="M7" s="1"/>
  <c r="K7"/>
  <c r="J7"/>
  <c r="L6" i="41"/>
  <c r="M6" s="1"/>
  <c r="K6"/>
  <c r="J6"/>
  <c r="P14" i="35"/>
  <c r="P15"/>
  <c r="P16"/>
  <c r="P17"/>
  <c r="P18"/>
  <c r="P19"/>
  <c r="P13"/>
  <c r="O14"/>
  <c r="O15"/>
  <c r="O16"/>
  <c r="O17"/>
  <c r="O18"/>
  <c r="O19"/>
  <c r="O13"/>
  <c r="C1"/>
  <c r="L7" i="39"/>
  <c r="M7" s="1"/>
  <c r="K7"/>
  <c r="J7"/>
  <c r="N38" i="37"/>
  <c r="H23" i="40"/>
  <c r="G23"/>
  <c r="F23"/>
  <c r="B23"/>
  <c r="H7" i="38"/>
  <c r="L7"/>
  <c r="M7" s="1"/>
  <c r="K7"/>
  <c r="J7"/>
  <c r="G7"/>
  <c r="F7"/>
  <c r="B7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6" i="60" l="1"/>
  <c r="M5" i="59"/>
  <c r="M24" i="53"/>
  <c r="M24" i="48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<sst xmlns="http://schemas.openxmlformats.org/spreadsheetml/2006/main" count="329" uniqueCount="42">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</sst>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_ "/>
    <numFmt numFmtId="178" formatCode="0.00_);[Red]\(0.00\)"/>
  </numFmts>
  <fonts count="4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  <font>
      <sz val="6"/>
      <color rgb="FFC41A16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41" fillId="0" borderId="0" xfId="0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workbookViewId="0">
      <selection activeCell="J22" sqref="J22:M2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44440</v>
      </c>
      <c r="J2" s="1">
        <v>367517.73</v>
      </c>
      <c r="K2">
        <v>235760</v>
      </c>
      <c r="L2" s="1">
        <v>1636.5</v>
      </c>
      <c r="M2">
        <v>0.69410000000000005</v>
      </c>
    </row>
    <row r="3" spans="1:13">
      <c r="A3" s="6">
        <v>44441</v>
      </c>
      <c r="J3" s="1">
        <v>317929.12</v>
      </c>
      <c r="K3">
        <v>256454.57</v>
      </c>
      <c r="L3" s="1">
        <v>747.5</v>
      </c>
      <c r="M3">
        <v>0.29149999999999998</v>
      </c>
    </row>
    <row r="4" spans="1:13">
      <c r="A4" s="6">
        <v>44442</v>
      </c>
      <c r="J4" s="1">
        <v>358800.82</v>
      </c>
      <c r="K4">
        <v>253946</v>
      </c>
      <c r="L4" s="1">
        <v>-1575.9</v>
      </c>
      <c r="M4">
        <v>-0.62060000000000004</v>
      </c>
    </row>
    <row r="5" spans="1:13">
      <c r="A5" s="6">
        <v>44445</v>
      </c>
      <c r="J5" s="1">
        <v>361852.28</v>
      </c>
      <c r="K5">
        <v>264602.5</v>
      </c>
      <c r="L5" s="1">
        <v>3461.5</v>
      </c>
      <c r="M5">
        <v>1.3082</v>
      </c>
    </row>
    <row r="6" spans="1:13">
      <c r="A6" s="6">
        <v>44446</v>
      </c>
      <c r="J6" s="1">
        <v>372951.23</v>
      </c>
      <c r="K6">
        <v>191255</v>
      </c>
      <c r="L6" s="1">
        <v>3021</v>
      </c>
      <c r="M6">
        <v>1.5795999999999999</v>
      </c>
    </row>
    <row r="7" spans="1:13">
      <c r="A7" s="6">
        <v>44447</v>
      </c>
      <c r="J7" s="1">
        <v>347440.9</v>
      </c>
      <c r="K7">
        <v>209946.1</v>
      </c>
      <c r="L7" s="1">
        <v>-1293</v>
      </c>
      <c r="M7">
        <v>-0.6159</v>
      </c>
    </row>
    <row r="8" spans="1:13">
      <c r="A8" s="6">
        <v>44448</v>
      </c>
      <c r="J8" s="1">
        <v>373576.8</v>
      </c>
      <c r="K8">
        <v>260258</v>
      </c>
      <c r="L8" s="1">
        <v>1944.3</v>
      </c>
      <c r="M8">
        <v>0.74709999999999999</v>
      </c>
    </row>
    <row r="9" spans="1:13">
      <c r="A9" s="6">
        <v>44449</v>
      </c>
      <c r="J9" s="1">
        <v>361293.45</v>
      </c>
      <c r="K9">
        <v>282141.32</v>
      </c>
      <c r="L9" s="1">
        <v>1932</v>
      </c>
      <c r="M9">
        <v>0.68479999999999996</v>
      </c>
    </row>
    <row r="10" spans="1:13">
      <c r="A10" s="6">
        <v>44452</v>
      </c>
      <c r="J10" s="1">
        <v>368109.64</v>
      </c>
      <c r="K10">
        <v>260459.5</v>
      </c>
      <c r="L10" s="1">
        <v>-2054</v>
      </c>
      <c r="M10">
        <v>-0.78859999999999997</v>
      </c>
    </row>
    <row r="11" spans="1:13">
      <c r="A11" s="6">
        <v>44453</v>
      </c>
      <c r="J11" s="1">
        <v>370218.14</v>
      </c>
      <c r="K11">
        <v>270648.5</v>
      </c>
      <c r="L11" s="1">
        <v>-3078.4</v>
      </c>
      <c r="M11">
        <v>-1.1374</v>
      </c>
    </row>
    <row r="12" spans="1:13">
      <c r="A12" s="6">
        <v>44454</v>
      </c>
      <c r="J12" s="1">
        <v>358116.94</v>
      </c>
      <c r="K12">
        <v>242750.5</v>
      </c>
      <c r="L12" s="1">
        <v>-1413.5</v>
      </c>
      <c r="M12">
        <v>-0.58230000000000004</v>
      </c>
    </row>
    <row r="13" spans="1:13">
      <c r="A13" s="6">
        <v>44455</v>
      </c>
      <c r="J13" s="1">
        <v>353615.06</v>
      </c>
      <c r="K13">
        <v>268136.81</v>
      </c>
      <c r="L13" s="1">
        <v>-5246</v>
      </c>
      <c r="M13">
        <v>-1.9564999999999999</v>
      </c>
    </row>
    <row r="14" spans="1:13">
      <c r="A14" s="6">
        <v>44456</v>
      </c>
      <c r="J14" s="1">
        <v>365133.37</v>
      </c>
      <c r="K14">
        <v>277863</v>
      </c>
      <c r="L14" s="1">
        <v>1682</v>
      </c>
      <c r="M14">
        <v>0.60529999999999995</v>
      </c>
    </row>
    <row r="15" spans="1:13">
      <c r="A15" s="6">
        <v>44461</v>
      </c>
      <c r="J15" s="1">
        <v>364068.29</v>
      </c>
      <c r="K15">
        <v>267125</v>
      </c>
      <c r="L15" s="1">
        <v>-1035.3</v>
      </c>
      <c r="M15">
        <v>-0.3876</v>
      </c>
    </row>
    <row r="16" spans="1:13">
      <c r="A16" s="6">
        <v>44462</v>
      </c>
      <c r="J16" s="1">
        <v>356036.91</v>
      </c>
      <c r="K16">
        <v>224443</v>
      </c>
      <c r="L16" s="1">
        <v>536.5</v>
      </c>
      <c r="M16">
        <v>0.23899999999999999</v>
      </c>
    </row>
    <row r="17" spans="1:13">
      <c r="A17" s="6">
        <v>44463</v>
      </c>
      <c r="J17" s="1">
        <v>352780.53</v>
      </c>
      <c r="K17">
        <v>251107.21</v>
      </c>
      <c r="L17" s="1">
        <v>-1849</v>
      </c>
      <c r="M17">
        <v>-0.73629999999999995</v>
      </c>
    </row>
    <row r="18" spans="1:13">
      <c r="A18" s="6">
        <v>44466</v>
      </c>
      <c r="J18" s="1">
        <v>361199.81</v>
      </c>
      <c r="K18">
        <v>142731</v>
      </c>
      <c r="L18" s="1">
        <v>-1348</v>
      </c>
      <c r="M18">
        <v>-0.94440000000000002</v>
      </c>
    </row>
    <row r="19" spans="1:13">
      <c r="A19" s="6">
        <v>44467</v>
      </c>
      <c r="J19" s="1">
        <v>360933.74</v>
      </c>
      <c r="K19">
        <v>102952</v>
      </c>
      <c r="L19" s="1">
        <v>-197.8</v>
      </c>
      <c r="M19">
        <v>-0.19209999999999999</v>
      </c>
    </row>
    <row r="20" spans="1:13">
      <c r="A20" s="6">
        <v>44468</v>
      </c>
      <c r="J20" s="1">
        <v>347427.41</v>
      </c>
      <c r="K20">
        <v>144187</v>
      </c>
      <c r="L20" s="1">
        <v>-3506.1</v>
      </c>
      <c r="M20">
        <v>-2.4316</v>
      </c>
    </row>
    <row r="21" spans="1:13">
      <c r="A21" s="6">
        <v>44469</v>
      </c>
      <c r="J21" s="1">
        <v>359636.87</v>
      </c>
      <c r="K21">
        <v>234513</v>
      </c>
      <c r="L21" s="1">
        <v>2176</v>
      </c>
      <c r="M21">
        <v>0.92789999999999995</v>
      </c>
    </row>
    <row r="22" spans="1:13">
      <c r="J22" s="1">
        <f>AVERAGE(J2:J21)</f>
        <v>358931.95200000005</v>
      </c>
      <c r="K22">
        <f>AVERAGE(K2:K21)</f>
        <v>232064.00049999999</v>
      </c>
      <c r="L22" s="1">
        <f>SUM(L2:L21)</f>
        <v>-5459.6999999999989</v>
      </c>
      <c r="M22" s="5">
        <f>L22/K22*100</f>
        <v>-2.3526699480473705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44417</v>
      </c>
      <c r="J2" s="1">
        <v>354194.04</v>
      </c>
      <c r="K2">
        <v>279851.99</v>
      </c>
      <c r="L2" s="1">
        <v>-18.8</v>
      </c>
      <c r="M2">
        <v>-6.7000000000000002E-3</v>
      </c>
    </row>
    <row r="3" spans="1:13">
      <c r="A3" s="6">
        <v>44418</v>
      </c>
      <c r="J3" s="1">
        <v>411295.97</v>
      </c>
      <c r="K3">
        <v>334866</v>
      </c>
      <c r="L3" s="1">
        <v>530</v>
      </c>
      <c r="M3">
        <v>0.1583</v>
      </c>
    </row>
    <row r="4" spans="1:13">
      <c r="A4" s="6">
        <v>44419</v>
      </c>
      <c r="J4" s="1">
        <v>411599.88</v>
      </c>
      <c r="K4">
        <v>299838.5</v>
      </c>
      <c r="L4" s="1">
        <v>307.5</v>
      </c>
      <c r="M4">
        <v>0.1026</v>
      </c>
    </row>
    <row r="5" spans="1:13">
      <c r="A5" s="6">
        <v>44420</v>
      </c>
      <c r="J5" s="1">
        <v>409679.53</v>
      </c>
      <c r="K5">
        <v>305083.5</v>
      </c>
      <c r="L5" s="1">
        <v>-1920</v>
      </c>
      <c r="M5">
        <v>-0.62929999999999997</v>
      </c>
    </row>
    <row r="6" spans="1:13">
      <c r="A6" s="6">
        <v>44421</v>
      </c>
      <c r="J6" s="1">
        <v>401674.82</v>
      </c>
      <c r="K6">
        <v>312203.12</v>
      </c>
      <c r="L6" s="1">
        <v>-2859.5</v>
      </c>
      <c r="M6">
        <v>-0.91590000000000005</v>
      </c>
    </row>
    <row r="7" spans="1:13">
      <c r="J7" s="1">
        <f>AVERAGE(J2:J6)</f>
        <v>397688.84800000006</v>
      </c>
      <c r="K7" s="1">
        <f>AVERAGE(K2:K6)</f>
        <v>306368.62199999997</v>
      </c>
      <c r="L7" s="1">
        <f>SUM(L1:L6)</f>
        <v>-3960.8</v>
      </c>
      <c r="M7" s="5">
        <f>L7/K7*100</f>
        <v>-1.29282169111953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J7" s="1">
        <f>AVERAGE(J2:J6)</f>
        <v>402142.20600000001</v>
      </c>
      <c r="K7" s="1">
        <f>AVERAGE(K2:K6)</f>
        <v>226553.92</v>
      </c>
      <c r="L7" s="1">
        <f>SUM(L1:L6)</f>
        <v>-3689.8</v>
      </c>
      <c r="M7" s="5">
        <f>L7/K7*100</f>
        <v>-1.6286630573419343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M24" sqref="M2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44403</v>
      </c>
      <c r="J2" s="1">
        <v>346532.81</v>
      </c>
      <c r="K2">
        <v>341191.62</v>
      </c>
      <c r="L2" s="1">
        <v>-10790</v>
      </c>
      <c r="M2">
        <v>-3.1623999999999999</v>
      </c>
    </row>
    <row r="3" spans="1:13">
      <c r="A3" s="6">
        <v>44404</v>
      </c>
      <c r="J3" s="1">
        <v>350194.88</v>
      </c>
      <c r="K3">
        <v>248836.5</v>
      </c>
      <c r="L3" s="1">
        <v>-10497.8</v>
      </c>
      <c r="M3">
        <v>-4.2187999999999999</v>
      </c>
    </row>
    <row r="4" spans="1:13">
      <c r="A4" s="6">
        <v>44405</v>
      </c>
      <c r="J4" s="1">
        <v>297302.5</v>
      </c>
      <c r="K4">
        <v>257045.36</v>
      </c>
      <c r="L4" s="1">
        <v>-1756.7</v>
      </c>
      <c r="M4">
        <v>-0.68340000000000001</v>
      </c>
    </row>
    <row r="5" spans="1:13">
      <c r="A5" s="6">
        <v>44406</v>
      </c>
      <c r="J5" s="1">
        <v>435117.81</v>
      </c>
      <c r="K5">
        <v>278202.5</v>
      </c>
      <c r="L5" s="1">
        <v>16747</v>
      </c>
      <c r="M5">
        <v>6.0197000000000003</v>
      </c>
    </row>
    <row r="6" spans="1:13">
      <c r="A6" s="6">
        <v>44407</v>
      </c>
      <c r="J6" s="1">
        <v>411503.17</v>
      </c>
      <c r="K6">
        <v>287799.21000000002</v>
      </c>
      <c r="L6" s="1">
        <v>-360</v>
      </c>
      <c r="M6">
        <v>-0.12509999999999999</v>
      </c>
    </row>
    <row r="7" spans="1:13">
      <c r="J7" s="1">
        <f>AVERAGE(J2:J6)</f>
        <v>368130.234</v>
      </c>
      <c r="K7" s="1">
        <f>AVERAGE(K2:K6)</f>
        <v>282615.038</v>
      </c>
      <c r="L7" s="1">
        <f>SUM(L1:L6)</f>
        <v>-6657.5</v>
      </c>
      <c r="M7" s="5">
        <f>L7/K7*100</f>
        <v>-2.3556779027448638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44396</v>
      </c>
      <c r="J2" s="1">
        <v>391461.52</v>
      </c>
      <c r="K2">
        <v>346936</v>
      </c>
      <c r="L2" s="1">
        <v>-735.7</v>
      </c>
      <c r="M2">
        <v>-0.21210000000000001</v>
      </c>
    </row>
    <row r="3" spans="1:13">
      <c r="A3" s="6">
        <v>44397</v>
      </c>
      <c r="J3" s="1">
        <v>381325.07</v>
      </c>
      <c r="K3">
        <v>241558</v>
      </c>
      <c r="L3" s="1">
        <v>-86</v>
      </c>
      <c r="M3">
        <v>-3.56E-2</v>
      </c>
    </row>
    <row r="4" spans="1:13">
      <c r="A4" s="6">
        <v>44398</v>
      </c>
      <c r="J4" s="1">
        <v>385281.95</v>
      </c>
      <c r="K4">
        <v>248832</v>
      </c>
      <c r="L4" s="1">
        <v>3968</v>
      </c>
      <c r="M4">
        <v>1.5947</v>
      </c>
    </row>
    <row r="5" spans="1:13">
      <c r="A5" s="6">
        <v>44399</v>
      </c>
      <c r="J5" s="1">
        <v>350182.62</v>
      </c>
      <c r="K5">
        <v>260244.58</v>
      </c>
      <c r="L5" s="1">
        <v>1428</v>
      </c>
      <c r="M5">
        <v>0.54869999999999997</v>
      </c>
    </row>
    <row r="6" spans="1:13">
      <c r="A6" s="6">
        <v>44400</v>
      </c>
      <c r="J6" s="1">
        <v>321329.03999999998</v>
      </c>
      <c r="K6">
        <v>291717.36</v>
      </c>
      <c r="L6" s="1">
        <v>-5033</v>
      </c>
      <c r="M6">
        <v>-1.7253000000000001</v>
      </c>
    </row>
    <row r="7" spans="1:13">
      <c r="J7" s="1">
        <f>AVERAGE(J2:J6)</f>
        <v>365916.04000000004</v>
      </c>
      <c r="K7" s="1">
        <f>AVERAGE(K2:K6)</f>
        <v>277857.58799999999</v>
      </c>
      <c r="L7" s="1">
        <f>SUM(L1:L6)</f>
        <v>-458.69999999999982</v>
      </c>
      <c r="M7" s="5">
        <f>L7/K7*100</f>
        <v>-0.16508456843006922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44389</v>
      </c>
      <c r="J2" s="1">
        <v>399553.09</v>
      </c>
      <c r="K2">
        <v>315114</v>
      </c>
      <c r="L2" s="1">
        <v>7444</v>
      </c>
      <c r="M2">
        <v>2.3622999999999998</v>
      </c>
    </row>
    <row r="3" spans="1:13">
      <c r="A3" s="6">
        <v>44390</v>
      </c>
      <c r="J3" s="1">
        <v>398533.05</v>
      </c>
      <c r="K3">
        <v>266844</v>
      </c>
      <c r="L3" s="1">
        <v>-975</v>
      </c>
      <c r="M3">
        <v>-0.3654</v>
      </c>
    </row>
    <row r="4" spans="1:13">
      <c r="A4" s="6">
        <v>44391</v>
      </c>
      <c r="J4" s="1">
        <v>395001.88</v>
      </c>
      <c r="K4">
        <v>236228</v>
      </c>
      <c r="L4" s="1">
        <v>-3479</v>
      </c>
      <c r="M4">
        <v>-1.4726999999999999</v>
      </c>
    </row>
    <row r="5" spans="1:13">
      <c r="A5" s="6">
        <v>44392</v>
      </c>
      <c r="J5" s="1">
        <v>398680.85</v>
      </c>
      <c r="K5">
        <v>178125</v>
      </c>
      <c r="L5" s="1">
        <v>3721</v>
      </c>
      <c r="M5">
        <v>2.089</v>
      </c>
    </row>
    <row r="6" spans="1:13">
      <c r="A6" s="6">
        <v>44393</v>
      </c>
      <c r="J6" s="1">
        <v>215638.8</v>
      </c>
      <c r="K6">
        <v>181630.1</v>
      </c>
      <c r="L6" s="1">
        <v>-6398</v>
      </c>
      <c r="M6">
        <v>-3.5225</v>
      </c>
    </row>
    <row r="7" spans="1:13">
      <c r="J7" s="1">
        <f>AVERAGE(J2:J6)</f>
        <v>361481.53400000004</v>
      </c>
      <c r="K7" s="1">
        <f>AVERAGE(K2:K6)</f>
        <v>235588.22000000003</v>
      </c>
      <c r="L7" s="1">
        <f>SUM(L1:L6)</f>
        <v>313</v>
      </c>
      <c r="M7" s="5">
        <f>L7/K7*100</f>
        <v>0.13285893496712184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44382</v>
      </c>
      <c r="J2" s="1">
        <v>395945.96</v>
      </c>
      <c r="K2">
        <v>190776</v>
      </c>
      <c r="L2" s="1">
        <v>1045.7</v>
      </c>
      <c r="M2">
        <v>0.54810000000000003</v>
      </c>
    </row>
    <row r="3" spans="1:13">
      <c r="A3" s="6">
        <v>44383</v>
      </c>
      <c r="J3" s="1">
        <v>392945.76</v>
      </c>
      <c r="K3">
        <v>321998</v>
      </c>
      <c r="L3" s="1">
        <v>-2720.9</v>
      </c>
      <c r="M3">
        <v>-0.84499999999999997</v>
      </c>
    </row>
    <row r="4" spans="1:13">
      <c r="A4" s="6">
        <v>44384</v>
      </c>
      <c r="J4" s="1">
        <v>401240.56</v>
      </c>
      <c r="K4">
        <v>264214.08</v>
      </c>
      <c r="L4" s="1">
        <v>8335</v>
      </c>
      <c r="M4">
        <v>3.1545999999999998</v>
      </c>
    </row>
    <row r="5" spans="1:13">
      <c r="A5" s="6">
        <v>44385</v>
      </c>
      <c r="J5" s="1">
        <v>400854.3</v>
      </c>
      <c r="K5">
        <v>298343.01</v>
      </c>
      <c r="L5" s="1">
        <v>-344.6</v>
      </c>
      <c r="M5">
        <v>-0.11550000000000001</v>
      </c>
    </row>
    <row r="6" spans="1:13">
      <c r="A6" s="6">
        <v>44386</v>
      </c>
      <c r="J6" s="1">
        <v>358039.83</v>
      </c>
      <c r="K6">
        <v>299620.11</v>
      </c>
      <c r="L6" s="1">
        <v>1353</v>
      </c>
      <c r="M6">
        <v>0.4516</v>
      </c>
    </row>
    <row r="7" spans="1:13">
      <c r="J7" s="1">
        <f>AVERAGE(J2:J6)</f>
        <v>389805.28200000001</v>
      </c>
      <c r="K7" s="1">
        <f>AVERAGE(K2:K6)</f>
        <v>274990.24000000005</v>
      </c>
      <c r="L7" s="1">
        <f>SUM(L1:L6)</f>
        <v>7668.2</v>
      </c>
      <c r="M7" s="5">
        <f>L7/K7*100</f>
        <v>2.7885353312903027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44375</v>
      </c>
      <c r="B2" s="15"/>
      <c r="G2" s="5"/>
      <c r="H2" s="1"/>
      <c r="I2"/>
      <c r="J2" s="1">
        <v>421680.23</v>
      </c>
      <c r="K2">
        <v>235082.9</v>
      </c>
      <c r="L2">
        <v>3167.1</v>
      </c>
      <c r="M2">
        <v>1.3472</v>
      </c>
    </row>
    <row r="3" spans="1:13">
      <c r="A3" s="6">
        <v>44376</v>
      </c>
      <c r="G3" s="5"/>
      <c r="H3" s="1"/>
      <c r="I3"/>
      <c r="J3" s="1">
        <v>420854.97</v>
      </c>
      <c r="K3">
        <v>334427.98</v>
      </c>
      <c r="L3">
        <v>-777.6</v>
      </c>
      <c r="M3">
        <v>-0.23250000000000001</v>
      </c>
    </row>
    <row r="4" spans="1:13">
      <c r="A4" s="6">
        <v>44377</v>
      </c>
      <c r="G4" s="5"/>
      <c r="H4" s="1"/>
      <c r="I4"/>
      <c r="J4" s="1">
        <v>424153.89</v>
      </c>
      <c r="K4">
        <v>281291</v>
      </c>
      <c r="L4">
        <v>3372.42</v>
      </c>
      <c r="M4">
        <v>1.1989000000000001</v>
      </c>
    </row>
    <row r="5" spans="1:13">
      <c r="A5" s="6">
        <v>44378</v>
      </c>
      <c r="J5" s="1">
        <v>400968.2</v>
      </c>
      <c r="K5" s="1">
        <v>221650.6</v>
      </c>
      <c r="L5" s="1">
        <v>-3191.21</v>
      </c>
      <c r="M5" s="5">
        <v>-1.4145000000000001</v>
      </c>
    </row>
    <row r="6" spans="1:13">
      <c r="A6" s="6">
        <v>44379</v>
      </c>
      <c r="J6" s="1">
        <v>394703.57</v>
      </c>
      <c r="K6">
        <v>282622.7</v>
      </c>
      <c r="L6" s="1">
        <v>-6272.86</v>
      </c>
      <c r="M6">
        <v>-2.2845</v>
      </c>
    </row>
    <row r="7" spans="1:13">
      <c r="A7" s="6"/>
      <c r="J7" s="1">
        <f>AVERAGE(J2:J6)</f>
        <v>412472.17199999996</v>
      </c>
      <c r="K7" s="1">
        <f>AVERAGE(K2:K6)</f>
        <v>271015.03599999996</v>
      </c>
      <c r="L7" s="1">
        <f>SUM(L1:L6)</f>
        <v>-3702.1499999999996</v>
      </c>
      <c r="M7" s="5">
        <f>L7/K7*100</f>
        <v>-1.3660312190206303</v>
      </c>
    </row>
    <row r="8" spans="1:13">
      <c r="A8" s="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M7" sqref="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44375</v>
      </c>
      <c r="G2" s="5"/>
      <c r="H2" s="1"/>
      <c r="I2"/>
      <c r="J2" s="1">
        <v>421680.23</v>
      </c>
      <c r="K2">
        <v>235082.9</v>
      </c>
      <c r="L2">
        <v>3167.1</v>
      </c>
      <c r="M2">
        <v>1.3472</v>
      </c>
    </row>
    <row r="3" spans="1:13">
      <c r="A3" s="6">
        <v>44376</v>
      </c>
      <c r="G3" s="5"/>
      <c r="H3" s="1"/>
      <c r="I3"/>
      <c r="J3" s="1">
        <v>420854.97</v>
      </c>
      <c r="K3">
        <v>334427.98</v>
      </c>
      <c r="L3">
        <v>-777.6</v>
      </c>
      <c r="M3">
        <v>-0.23250000000000001</v>
      </c>
    </row>
    <row r="4" spans="1:13">
      <c r="A4" s="6">
        <v>44377</v>
      </c>
      <c r="G4" s="5"/>
      <c r="H4" s="1"/>
      <c r="I4"/>
      <c r="J4" s="1">
        <v>424153.89</v>
      </c>
      <c r="K4">
        <v>281291</v>
      </c>
      <c r="L4">
        <v>3372.42</v>
      </c>
      <c r="M4">
        <v>1.1989000000000001</v>
      </c>
    </row>
    <row r="5" spans="1:13">
      <c r="J5" s="1">
        <f>AVERAGE(J2:J4)</f>
        <v>422229.6966666666</v>
      </c>
      <c r="K5" s="1">
        <f>AVERAGE(K2:K4)</f>
        <v>283600.62666666665</v>
      </c>
      <c r="L5" s="1">
        <f>SUM(L2:L4)</f>
        <v>5761.92</v>
      </c>
      <c r="M5" s="5">
        <f>L5/K5*100</f>
        <v>2.0317021396332602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23" sqref="A23:XFD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M6" sqref="M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44466</v>
      </c>
      <c r="J2" s="1">
        <v>361199.81</v>
      </c>
      <c r="K2">
        <v>142731</v>
      </c>
      <c r="L2" s="1">
        <v>-1348</v>
      </c>
      <c r="M2">
        <v>-0.94440000000000002</v>
      </c>
    </row>
    <row r="3" spans="1:13">
      <c r="A3" s="6">
        <v>44467</v>
      </c>
      <c r="J3" s="1">
        <v>360933.74</v>
      </c>
      <c r="K3">
        <v>102952</v>
      </c>
      <c r="L3" s="1">
        <v>-197.8</v>
      </c>
      <c r="M3">
        <v>-0.19209999999999999</v>
      </c>
    </row>
    <row r="4" spans="1:13">
      <c r="A4" s="6">
        <v>44468</v>
      </c>
      <c r="J4" s="1">
        <v>347427.41</v>
      </c>
      <c r="K4">
        <v>144187</v>
      </c>
      <c r="L4" s="1">
        <v>-3506.1</v>
      </c>
      <c r="M4">
        <v>-2.4316</v>
      </c>
    </row>
    <row r="5" spans="1:13">
      <c r="A5" s="6">
        <v>44469</v>
      </c>
      <c r="J5" s="1">
        <v>359636.87</v>
      </c>
      <c r="K5">
        <v>234513</v>
      </c>
      <c r="L5" s="1">
        <v>2176</v>
      </c>
      <c r="M5">
        <v>0.92789999999999995</v>
      </c>
    </row>
    <row r="6" spans="1:13">
      <c r="J6" s="1">
        <f>AVERAGE(J2:J5)</f>
        <v>357299.45750000002</v>
      </c>
      <c r="K6" s="1">
        <f>AVERAGE(K2:K5)</f>
        <v>156095.75</v>
      </c>
      <c r="L6" s="1">
        <f>SUM(L2:L5)</f>
        <v>-2875.8999999999996</v>
      </c>
      <c r="M6" s="5">
        <f>L6/K6*100</f>
        <v>-1.8423948121585627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44368</v>
      </c>
      <c r="J2" s="1">
        <v>412210.07</v>
      </c>
      <c r="K2">
        <v>276387.59999999998</v>
      </c>
      <c r="L2" s="1">
        <v>-319.3</v>
      </c>
      <c r="M2">
        <v>-0.11550000000000001</v>
      </c>
    </row>
    <row r="3" spans="1:13">
      <c r="A3" s="6">
        <v>44369</v>
      </c>
      <c r="J3" s="1">
        <v>413594.91</v>
      </c>
      <c r="K3">
        <v>319069.5</v>
      </c>
      <c r="L3" s="1">
        <v>1400.4</v>
      </c>
      <c r="M3">
        <v>0.43890000000000001</v>
      </c>
    </row>
    <row r="4" spans="1:13">
      <c r="A4" s="6">
        <v>44370</v>
      </c>
      <c r="J4" s="1">
        <v>416573.23</v>
      </c>
      <c r="K4">
        <v>244798.4</v>
      </c>
      <c r="L4" s="1">
        <v>3015</v>
      </c>
      <c r="M4">
        <v>1.2316</v>
      </c>
    </row>
    <row r="5" spans="1:13">
      <c r="A5" s="6">
        <v>44371</v>
      </c>
      <c r="J5" s="1">
        <v>413177.05</v>
      </c>
      <c r="K5">
        <v>315915.2</v>
      </c>
      <c r="L5" s="1">
        <v>-3368.2</v>
      </c>
      <c r="M5">
        <v>-1.0662</v>
      </c>
    </row>
    <row r="6" spans="1:13">
      <c r="A6" s="6">
        <v>44372</v>
      </c>
      <c r="J6" s="1">
        <v>412872.75</v>
      </c>
      <c r="K6">
        <v>319013.59999999998</v>
      </c>
      <c r="L6" s="1">
        <v>5398.4</v>
      </c>
      <c r="M6">
        <v>1.6921999999999999</v>
      </c>
    </row>
    <row r="7" spans="1:13">
      <c r="A7" s="6"/>
      <c r="J7" s="1">
        <f>AVERAGE(J2:J6)</f>
        <v>413685.60200000001</v>
      </c>
      <c r="K7" s="1">
        <f>AVERAGE(K2:K6)</f>
        <v>295036.86</v>
      </c>
      <c r="L7" s="1">
        <f>SUM(L1:L6)</f>
        <v>6126.3</v>
      </c>
      <c r="M7" s="5">
        <f>L7/K7*100</f>
        <v>2.0764524134374263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J6" sqref="J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44362</v>
      </c>
      <c r="J2" s="1">
        <v>412797.08</v>
      </c>
      <c r="K2">
        <v>329797.90000000002</v>
      </c>
      <c r="L2" s="1">
        <v>-2089.4</v>
      </c>
      <c r="M2">
        <v>-0.63349999999999995</v>
      </c>
    </row>
    <row r="3" spans="1:13">
      <c r="A3" s="6">
        <v>44363</v>
      </c>
      <c r="J3" s="1">
        <v>400806.78</v>
      </c>
      <c r="K3">
        <v>353970.5</v>
      </c>
      <c r="L3" s="1">
        <v>-8960.5</v>
      </c>
      <c r="M3">
        <v>-2.5314000000000001</v>
      </c>
    </row>
    <row r="4" spans="1:13">
      <c r="A4" s="6">
        <v>44364</v>
      </c>
      <c r="J4" s="1">
        <v>408254.99</v>
      </c>
      <c r="K4">
        <v>270435.7</v>
      </c>
      <c r="L4" s="1">
        <v>6487.1</v>
      </c>
      <c r="M4">
        <v>2.3988</v>
      </c>
    </row>
    <row r="5" spans="1:13">
      <c r="A5" s="6">
        <v>44365</v>
      </c>
      <c r="J5" s="1">
        <v>412532.63</v>
      </c>
      <c r="K5">
        <v>273539.59999999998</v>
      </c>
      <c r="L5" s="1">
        <v>2301.3000000000002</v>
      </c>
      <c r="M5">
        <v>0.84130000000000005</v>
      </c>
    </row>
    <row r="6" spans="1:13">
      <c r="A6" s="6"/>
      <c r="J6" s="1">
        <f>AVERAGE(J2:J5)</f>
        <v>408597.87</v>
      </c>
      <c r="K6" s="1">
        <f>AVERAGE(K2:K5)</f>
        <v>306935.92500000005</v>
      </c>
      <c r="L6" s="1">
        <f>SUM(L1:L5)</f>
        <v>-2261.4999999999991</v>
      </c>
      <c r="M6" s="5">
        <f>L6/K6*100</f>
        <v>-0.73679873087518144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M2" sqref="M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44354</v>
      </c>
      <c r="J2" s="1">
        <v>418141.49</v>
      </c>
      <c r="K2">
        <v>246536.6</v>
      </c>
      <c r="L2" s="1">
        <v>1562.6</v>
      </c>
      <c r="M2">
        <v>0.63380000000000003</v>
      </c>
    </row>
    <row r="3" spans="1:13">
      <c r="A3" s="6">
        <v>44355</v>
      </c>
      <c r="J3" s="1">
        <v>414310.09</v>
      </c>
      <c r="K3">
        <v>318721.40000000002</v>
      </c>
      <c r="L3" s="1">
        <v>-3812.1</v>
      </c>
      <c r="M3">
        <v>-1.1960999999999999</v>
      </c>
    </row>
    <row r="4" spans="1:13">
      <c r="A4" s="6">
        <v>44356</v>
      </c>
      <c r="J4" s="1">
        <v>413741.94</v>
      </c>
      <c r="K4">
        <v>324161.7</v>
      </c>
      <c r="L4" s="1">
        <v>427.2</v>
      </c>
      <c r="M4">
        <v>0.1318</v>
      </c>
    </row>
    <row r="5" spans="1:13">
      <c r="A5" s="6">
        <v>44357</v>
      </c>
      <c r="J5" s="1">
        <v>417812.38</v>
      </c>
      <c r="K5">
        <v>282917</v>
      </c>
      <c r="L5" s="1">
        <v>4087.1</v>
      </c>
      <c r="M5">
        <v>1.4446000000000001</v>
      </c>
    </row>
    <row r="6" spans="1:13">
      <c r="A6" s="6">
        <v>44358</v>
      </c>
      <c r="J6" s="1">
        <v>394905.9</v>
      </c>
      <c r="K6">
        <v>322514</v>
      </c>
      <c r="L6" s="1">
        <v>-3902.2</v>
      </c>
      <c r="M6">
        <v>-1.2099</v>
      </c>
    </row>
    <row r="7" spans="1:13">
      <c r="A7" s="6"/>
      <c r="J7" s="1">
        <f>AVERAGE(J2:J6)</f>
        <v>411782.36</v>
      </c>
      <c r="K7" s="1">
        <f>AVERAGE(K2:K6)</f>
        <v>298970.14</v>
      </c>
      <c r="L7" s="1">
        <f>SUM(L1:L6)</f>
        <v>-1637.3999999999996</v>
      </c>
      <c r="M7" s="5">
        <f>L7/K7*100</f>
        <v>-0.54768011280323836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M5" sqref="M5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44347</v>
      </c>
      <c r="C2">
        <v>20384.36</v>
      </c>
      <c r="D2">
        <v>20252.02</v>
      </c>
      <c r="G2">
        <v>132.34</v>
      </c>
      <c r="I2" s="5">
        <v>0.65349999999999997</v>
      </c>
      <c r="J2" s="1">
        <v>367430.22</v>
      </c>
      <c r="K2">
        <v>200865</v>
      </c>
      <c r="L2" s="1">
        <v>3330.1</v>
      </c>
      <c r="M2">
        <v>1.6578999999999999</v>
      </c>
    </row>
    <row r="3" spans="1:14">
      <c r="A3" s="6">
        <v>44348</v>
      </c>
      <c r="J3" s="1">
        <v>369566.62</v>
      </c>
      <c r="K3">
        <v>235801.1</v>
      </c>
      <c r="L3">
        <v>2159.6</v>
      </c>
      <c r="M3" s="5">
        <v>0.91590000000000005</v>
      </c>
      <c r="N3" s="12"/>
    </row>
    <row r="4" spans="1:14">
      <c r="A4" s="6">
        <v>44349</v>
      </c>
      <c r="J4" s="1">
        <v>365120.57</v>
      </c>
      <c r="K4">
        <v>296728</v>
      </c>
      <c r="L4" s="1">
        <v>-4436.1000000000004</v>
      </c>
      <c r="M4">
        <v>-1.4950000000000001</v>
      </c>
    </row>
    <row r="5" spans="1:14">
      <c r="A5" s="6">
        <v>44350</v>
      </c>
      <c r="J5" s="1">
        <v>363781.23</v>
      </c>
      <c r="K5">
        <v>259382.2</v>
      </c>
      <c r="L5" s="1">
        <v>-1330.1</v>
      </c>
      <c r="M5">
        <v>-0.51280000000000003</v>
      </c>
    </row>
    <row r="6" spans="1:14">
      <c r="A6" s="6">
        <v>44351</v>
      </c>
      <c r="J6" s="1">
        <v>366580.88</v>
      </c>
      <c r="K6">
        <v>209187.4</v>
      </c>
      <c r="L6" s="1">
        <v>2829.7</v>
      </c>
      <c r="M6">
        <v>1.3527</v>
      </c>
    </row>
    <row r="7" spans="1:14">
      <c r="A7" s="6"/>
      <c r="B7">
        <f>SUM(B2:B6)/5</f>
        <v>0</v>
      </c>
      <c r="C7">
        <v>0</v>
      </c>
      <c r="D7">
        <v>0</v>
      </c>
      <c r="F7">
        <f>SUM(F2:F6)</f>
        <v>0</v>
      </c>
      <c r="G7">
        <f>SUM(G2:G6)</f>
        <v>132.34</v>
      </c>
      <c r="H7">
        <f>SUM(H2:H6)</f>
        <v>0</v>
      </c>
      <c r="J7">
        <f>SUM(J2:J6)/5</f>
        <v>366495.90399999998</v>
      </c>
      <c r="K7">
        <f>SUM(K2:K6)/5</f>
        <v>240392.74</v>
      </c>
      <c r="L7" s="1">
        <f>SUM(L2:L6)</f>
        <v>2553.1999999999994</v>
      </c>
      <c r="M7" s="5">
        <f>L7/K7*100</f>
        <v>1.062095302878115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J5" sqref="J5:M5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44461</v>
      </c>
      <c r="J2" s="1">
        <v>364068.29</v>
      </c>
      <c r="K2">
        <v>267125</v>
      </c>
      <c r="L2" s="1">
        <v>-1035.3</v>
      </c>
      <c r="M2">
        <v>-0.3876</v>
      </c>
    </row>
    <row r="3" spans="1:13">
      <c r="A3" s="6">
        <v>44462</v>
      </c>
      <c r="J3" s="1">
        <v>356036.91</v>
      </c>
      <c r="K3">
        <v>224443</v>
      </c>
      <c r="L3" s="1">
        <v>536.5</v>
      </c>
      <c r="M3">
        <v>0.23899999999999999</v>
      </c>
    </row>
    <row r="4" spans="1:13">
      <c r="A4" s="6">
        <v>44463</v>
      </c>
      <c r="J4" s="1">
        <v>352780.53</v>
      </c>
      <c r="K4">
        <v>251107.21</v>
      </c>
      <c r="L4" s="1">
        <v>-1849</v>
      </c>
      <c r="M4">
        <v>-0.73629999999999995</v>
      </c>
    </row>
    <row r="5" spans="1:13">
      <c r="J5" s="1">
        <f>AVERAGE(J2:J4)</f>
        <v>357628.57666666666</v>
      </c>
      <c r="K5" s="1">
        <f>AVERAGE(K2:K4)</f>
        <v>247558.40333333332</v>
      </c>
      <c r="L5" s="1">
        <f>SUM(L2:L4)</f>
        <v>-2347.8000000000002</v>
      </c>
      <c r="M5" s="5">
        <f>L5/K5*100</f>
        <v>-0.94838226793647806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L10" sqref="L10"/>
    </sheetView>
  </sheetViews>
  <sheetFormatPr defaultRowHeight="14"/>
  <cols>
    <col min="8" max="8" width="15.7265625" bestFit="1" customWidth="1"/>
    <col min="15" max="15" width="9.26953125" bestFit="1" customWidth="1"/>
  </cols>
  <sheetData>
    <row r="1" spans="1:16">
      <c r="A1">
        <v>51300</v>
      </c>
      <c r="B1">
        <v>5600</v>
      </c>
      <c r="C1">
        <f>A1-B1</f>
        <v>45700</v>
      </c>
      <c r="F1" s="2"/>
      <c r="J1" s="2"/>
    </row>
    <row r="2" spans="1:16">
      <c r="H2" s="11"/>
    </row>
    <row r="3" spans="1:16">
      <c r="H3" s="11"/>
    </row>
    <row r="4" spans="1:16">
      <c r="H4" s="11"/>
    </row>
    <row r="13" spans="1:16">
      <c r="H13">
        <v>4700</v>
      </c>
      <c r="K13">
        <v>5100</v>
      </c>
      <c r="L13">
        <v>7196.1</v>
      </c>
      <c r="M13">
        <v>5100</v>
      </c>
      <c r="N13">
        <v>1.4019999999999999</v>
      </c>
      <c r="O13" s="1">
        <f>M13*N13</f>
        <v>7150.2</v>
      </c>
      <c r="P13" s="1">
        <f>O13-L13</f>
        <v>-45.900000000000546</v>
      </c>
    </row>
    <row r="14" spans="1:16">
      <c r="H14">
        <v>2200</v>
      </c>
      <c r="K14">
        <v>5500</v>
      </c>
      <c r="L14">
        <v>7980.5</v>
      </c>
      <c r="M14">
        <v>5500</v>
      </c>
      <c r="N14">
        <v>1.4019999999999999</v>
      </c>
      <c r="O14">
        <f t="shared" ref="O14:O19" si="0">M14*N14</f>
        <v>7710.9999999999991</v>
      </c>
      <c r="P14" s="1">
        <f t="shared" ref="P14:P19" si="1">O14-L14</f>
        <v>-269.50000000000091</v>
      </c>
    </row>
    <row r="15" spans="1:16">
      <c r="H15">
        <v>3400</v>
      </c>
      <c r="K15">
        <v>5700</v>
      </c>
      <c r="L15">
        <v>8367.6</v>
      </c>
      <c r="M15">
        <v>5700</v>
      </c>
      <c r="N15">
        <v>1.4019999999999999</v>
      </c>
      <c r="O15">
        <f t="shared" si="0"/>
        <v>7991.4</v>
      </c>
      <c r="P15" s="1">
        <f t="shared" si="1"/>
        <v>-376.20000000000073</v>
      </c>
    </row>
    <row r="16" spans="1:16">
      <c r="H16">
        <v>3000</v>
      </c>
      <c r="K16">
        <v>5900</v>
      </c>
      <c r="L16">
        <v>8796.9</v>
      </c>
      <c r="M16">
        <v>5900</v>
      </c>
      <c r="N16">
        <v>1.4019999999999999</v>
      </c>
      <c r="O16">
        <f t="shared" si="0"/>
        <v>8271.7999999999993</v>
      </c>
      <c r="P16" s="1">
        <f t="shared" si="1"/>
        <v>-525.10000000000036</v>
      </c>
    </row>
    <row r="17" spans="8:16">
      <c r="H17">
        <v>3800</v>
      </c>
      <c r="K17">
        <v>5000</v>
      </c>
      <c r="L17">
        <v>7505</v>
      </c>
      <c r="M17">
        <v>5000</v>
      </c>
      <c r="N17">
        <v>1.4019999999999999</v>
      </c>
      <c r="O17">
        <f t="shared" si="0"/>
        <v>7010</v>
      </c>
      <c r="P17" s="1">
        <f t="shared" si="1"/>
        <v>-495</v>
      </c>
    </row>
    <row r="18" spans="8:16">
      <c r="H18">
        <v>3000</v>
      </c>
      <c r="K18">
        <v>5100</v>
      </c>
      <c r="L18">
        <v>7706.1</v>
      </c>
      <c r="M18">
        <v>5100</v>
      </c>
      <c r="N18">
        <v>1.4019999999999999</v>
      </c>
      <c r="O18">
        <f t="shared" si="0"/>
        <v>7150.2</v>
      </c>
      <c r="P18" s="1">
        <f t="shared" si="1"/>
        <v>-555.90000000000055</v>
      </c>
    </row>
    <row r="19" spans="8:16">
      <c r="K19">
        <v>5100</v>
      </c>
      <c r="L19">
        <v>7706.1</v>
      </c>
      <c r="M19">
        <v>5100</v>
      </c>
      <c r="N19">
        <v>1.4019999999999999</v>
      </c>
      <c r="O19">
        <f t="shared" si="0"/>
        <v>7150.2</v>
      </c>
      <c r="P19" s="1">
        <f t="shared" si="1"/>
        <v>-555.90000000000055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44452</v>
      </c>
      <c r="J2" s="1">
        <v>368109.64</v>
      </c>
      <c r="K2">
        <v>260459.5</v>
      </c>
      <c r="L2" s="1">
        <v>-2054</v>
      </c>
      <c r="M2">
        <v>-0.78859999999999997</v>
      </c>
    </row>
    <row r="3" spans="1:13">
      <c r="A3" s="6">
        <v>44453</v>
      </c>
      <c r="J3" s="1">
        <v>370218.14</v>
      </c>
      <c r="K3">
        <v>270648.5</v>
      </c>
      <c r="L3" s="1">
        <v>-3078.4</v>
      </c>
      <c r="M3">
        <v>-1.1374</v>
      </c>
    </row>
    <row r="4" spans="1:13">
      <c r="A4" s="6">
        <v>44454</v>
      </c>
      <c r="J4" s="1">
        <v>358116.94</v>
      </c>
      <c r="K4">
        <v>242750.5</v>
      </c>
      <c r="L4" s="1">
        <v>-1413.5</v>
      </c>
      <c r="M4">
        <v>-0.58230000000000004</v>
      </c>
    </row>
    <row r="5" spans="1:13">
      <c r="A5" s="6">
        <v>44455</v>
      </c>
      <c r="J5" s="1">
        <v>353615.06</v>
      </c>
      <c r="K5">
        <v>268136.81</v>
      </c>
      <c r="L5" s="1">
        <v>-5246</v>
      </c>
      <c r="M5">
        <v>-1.9564999999999999</v>
      </c>
    </row>
    <row r="6" spans="1:13">
      <c r="A6" s="6">
        <v>44456</v>
      </c>
      <c r="J6" s="1">
        <v>365133.37</v>
      </c>
      <c r="K6">
        <v>277863</v>
      </c>
      <c r="L6" s="1">
        <v>1682</v>
      </c>
      <c r="M6">
        <v>0.60529999999999995</v>
      </c>
    </row>
    <row r="7" spans="1:13">
      <c r="J7" s="1">
        <f>AVERAGE(J2:J6)</f>
        <v>363038.63</v>
      </c>
      <c r="K7" s="1">
        <f>AVERAGE(K2:K6)</f>
        <v>263971.66200000001</v>
      </c>
      <c r="L7" s="1">
        <f>SUM(L1:L6)</f>
        <v>-10109.9</v>
      </c>
      <c r="M7" s="5">
        <f>L7/K7*100</f>
        <v>-3.8299186827107223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44445</v>
      </c>
      <c r="J2" s="1">
        <v>361852.28</v>
      </c>
      <c r="K2">
        <v>264602.5</v>
      </c>
      <c r="L2" s="1">
        <v>3461.5</v>
      </c>
      <c r="M2">
        <v>1.3082</v>
      </c>
    </row>
    <row r="3" spans="1:13">
      <c r="A3" s="6">
        <v>44446</v>
      </c>
      <c r="J3" s="1">
        <v>372951.23</v>
      </c>
      <c r="K3">
        <v>191255</v>
      </c>
      <c r="L3" s="1">
        <v>3021</v>
      </c>
      <c r="M3">
        <v>1.5795999999999999</v>
      </c>
    </row>
    <row r="4" spans="1:13">
      <c r="A4" s="6">
        <v>44447</v>
      </c>
      <c r="J4" s="1">
        <v>347440.9</v>
      </c>
      <c r="K4">
        <v>209946.1</v>
      </c>
      <c r="L4" s="1">
        <v>-1293</v>
      </c>
      <c r="M4">
        <v>-0.6159</v>
      </c>
    </row>
    <row r="5" spans="1:13">
      <c r="A5" s="6">
        <v>44448</v>
      </c>
      <c r="J5" s="1">
        <v>373576.8</v>
      </c>
      <c r="K5">
        <v>260258</v>
      </c>
      <c r="L5" s="1">
        <v>1944.3</v>
      </c>
      <c r="M5">
        <v>0.74709999999999999</v>
      </c>
    </row>
    <row r="6" spans="1:13">
      <c r="A6" s="6">
        <v>44449</v>
      </c>
      <c r="J6" s="1">
        <v>361293.45</v>
      </c>
      <c r="K6">
        <v>282141.32</v>
      </c>
      <c r="L6" s="1">
        <v>1932</v>
      </c>
      <c r="M6">
        <v>0.68479999999999996</v>
      </c>
    </row>
    <row r="7" spans="1:13">
      <c r="J7" s="1">
        <f>AVERAGE(J2:J6)</f>
        <v>363422.93200000003</v>
      </c>
      <c r="K7" s="1">
        <f>AVERAGE(K2:K6)</f>
        <v>241640.58399999997</v>
      </c>
      <c r="L7" s="1">
        <f>SUM(L1:L6)</f>
        <v>9065.7999999999993</v>
      </c>
      <c r="M7" s="5">
        <f>L7/K7*100</f>
        <v>3.7517704393563291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G30" sqref="G30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A7" s="6">
        <v>44417</v>
      </c>
      <c r="J7" s="1">
        <v>354194.04</v>
      </c>
      <c r="K7">
        <v>279851.99</v>
      </c>
      <c r="L7" s="1">
        <v>-18.8</v>
      </c>
      <c r="M7">
        <v>-6.7000000000000002E-3</v>
      </c>
    </row>
    <row r="8" spans="1:13">
      <c r="A8" s="6">
        <v>44418</v>
      </c>
      <c r="J8" s="1">
        <v>411295.97</v>
      </c>
      <c r="K8">
        <v>334866</v>
      </c>
      <c r="L8" s="1">
        <v>530</v>
      </c>
      <c r="M8">
        <v>0.1583</v>
      </c>
    </row>
    <row r="9" spans="1:13">
      <c r="A9" s="6">
        <v>44419</v>
      </c>
      <c r="J9" s="1">
        <v>411599.88</v>
      </c>
      <c r="K9">
        <v>299838.5</v>
      </c>
      <c r="L9" s="1">
        <v>307.5</v>
      </c>
      <c r="M9">
        <v>0.1026</v>
      </c>
    </row>
    <row r="10" spans="1:13">
      <c r="A10" s="6">
        <v>44420</v>
      </c>
      <c r="J10" s="1">
        <v>409679.53</v>
      </c>
      <c r="K10">
        <v>305083.5</v>
      </c>
      <c r="L10" s="1">
        <v>-1920</v>
      </c>
      <c r="M10">
        <v>-0.62929999999999997</v>
      </c>
    </row>
    <row r="11" spans="1:13">
      <c r="A11" s="6">
        <v>44421</v>
      </c>
      <c r="J11" s="1">
        <v>401674.82</v>
      </c>
      <c r="K11">
        <v>312203.12</v>
      </c>
      <c r="L11" s="1">
        <v>-2859.5</v>
      </c>
      <c r="M11">
        <v>-0.91590000000000005</v>
      </c>
    </row>
    <row r="12" spans="1:13">
      <c r="A12" s="6">
        <v>44424</v>
      </c>
      <c r="J12" s="1">
        <v>403321.06</v>
      </c>
      <c r="K12">
        <v>303182</v>
      </c>
      <c r="L12" s="1">
        <v>-3462</v>
      </c>
      <c r="M12">
        <v>-1.1418999999999999</v>
      </c>
    </row>
    <row r="13" spans="1:13">
      <c r="A13" s="6">
        <v>44425</v>
      </c>
      <c r="J13" s="1">
        <v>395314.64</v>
      </c>
      <c r="K13">
        <v>289618</v>
      </c>
      <c r="L13" s="1">
        <v>-7968.9</v>
      </c>
      <c r="M13">
        <v>-2.7515000000000001</v>
      </c>
    </row>
    <row r="14" spans="1:13">
      <c r="A14" s="6">
        <v>44426</v>
      </c>
      <c r="J14" s="1">
        <v>396758.63</v>
      </c>
      <c r="K14">
        <v>245890</v>
      </c>
      <c r="L14" s="1">
        <v>1536</v>
      </c>
      <c r="M14">
        <v>0.62470000000000003</v>
      </c>
    </row>
    <row r="15" spans="1:13">
      <c r="A15" s="6">
        <v>44427</v>
      </c>
      <c r="J15" s="1">
        <v>317723.65999999997</v>
      </c>
      <c r="K15">
        <v>247268.36</v>
      </c>
      <c r="L15" s="1">
        <v>1421.5</v>
      </c>
      <c r="M15">
        <v>0.57489999999999997</v>
      </c>
    </row>
    <row r="16" spans="1:13">
      <c r="A16" s="6">
        <v>44428</v>
      </c>
      <c r="J16" s="1">
        <v>353767.54</v>
      </c>
      <c r="K16">
        <v>285639.59999999998</v>
      </c>
      <c r="L16" s="1">
        <v>-4326.3999999999996</v>
      </c>
      <c r="M16">
        <v>-1.5145999999999999</v>
      </c>
    </row>
    <row r="17" spans="1:13">
      <c r="A17" s="6">
        <v>44431</v>
      </c>
      <c r="J17" s="1">
        <v>260975.73</v>
      </c>
      <c r="K17">
        <v>218346.4</v>
      </c>
      <c r="L17" s="1">
        <v>7254.8</v>
      </c>
      <c r="M17">
        <v>3.3226</v>
      </c>
    </row>
    <row r="18" spans="1:13">
      <c r="A18" s="6">
        <v>44432</v>
      </c>
      <c r="J18" s="1">
        <v>238907.54</v>
      </c>
      <c r="K18">
        <v>198768.7</v>
      </c>
      <c r="L18" s="1">
        <v>4851.3</v>
      </c>
      <c r="M18">
        <v>2.4407000000000001</v>
      </c>
    </row>
    <row r="19" spans="1:13">
      <c r="A19" s="6">
        <v>44433</v>
      </c>
      <c r="J19" s="1">
        <v>367314.17</v>
      </c>
      <c r="K19">
        <v>165377.5</v>
      </c>
      <c r="L19" s="1">
        <v>1569.8</v>
      </c>
      <c r="M19">
        <v>0.94920000000000004</v>
      </c>
    </row>
    <row r="20" spans="1:13">
      <c r="A20" s="6">
        <v>44434</v>
      </c>
      <c r="J20" s="1">
        <v>219219.5</v>
      </c>
      <c r="K20">
        <v>183110.91</v>
      </c>
      <c r="L20" s="1">
        <v>-2242</v>
      </c>
      <c r="M20">
        <v>-1.2243999999999999</v>
      </c>
    </row>
    <row r="21" spans="1:13">
      <c r="A21" s="6">
        <v>44435</v>
      </c>
      <c r="J21" s="1">
        <v>354935.94</v>
      </c>
      <c r="K21">
        <v>236698</v>
      </c>
      <c r="L21" s="1">
        <v>1110</v>
      </c>
      <c r="M21">
        <v>0.46899999999999997</v>
      </c>
    </row>
    <row r="22" spans="1:13">
      <c r="A22" s="6">
        <v>44438</v>
      </c>
      <c r="J22" s="1">
        <v>291161.09000000003</v>
      </c>
      <c r="K22">
        <v>268589.53000000003</v>
      </c>
      <c r="L22" s="1">
        <v>720</v>
      </c>
      <c r="M22">
        <v>0.2681</v>
      </c>
    </row>
    <row r="23" spans="1:13">
      <c r="A23" s="6">
        <v>44439</v>
      </c>
      <c r="J23" s="1">
        <v>365933.92</v>
      </c>
      <c r="K23">
        <v>229250</v>
      </c>
      <c r="L23" s="1">
        <v>-818.5</v>
      </c>
      <c r="M23">
        <v>-0.35699999999999998</v>
      </c>
    </row>
    <row r="24" spans="1:13">
      <c r="J24" s="1">
        <f>AVERAGE(J2:J23)</f>
        <v>362022.2131818182</v>
      </c>
      <c r="K24" s="1">
        <f>AVERAGE(K2:K23)</f>
        <v>251652.35045454549</v>
      </c>
      <c r="L24" s="1">
        <f>SUM(L2:L23)</f>
        <v>-8005.0000000000036</v>
      </c>
      <c r="M24" s="5">
        <f>L24/K24*100</f>
        <v>-3.1809756537306417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4" sqref="A4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44438</v>
      </c>
      <c r="J2" s="1">
        <v>291161.09000000003</v>
      </c>
      <c r="K2">
        <v>268589.53000000003</v>
      </c>
      <c r="L2" s="1">
        <v>720</v>
      </c>
      <c r="M2">
        <v>0.2681</v>
      </c>
    </row>
    <row r="3" spans="1:13">
      <c r="A3" s="6">
        <v>44439</v>
      </c>
      <c r="J3" s="1">
        <v>365933.92</v>
      </c>
      <c r="K3">
        <v>229250</v>
      </c>
      <c r="L3" s="1">
        <v>-818.5</v>
      </c>
      <c r="M3">
        <v>-0.35699999999999998</v>
      </c>
    </row>
    <row r="4" spans="1:13">
      <c r="A4" s="6">
        <v>44440</v>
      </c>
      <c r="J4" s="1">
        <v>367517.73</v>
      </c>
      <c r="K4">
        <v>235760</v>
      </c>
      <c r="L4" s="1">
        <v>1636.5</v>
      </c>
      <c r="M4">
        <v>0.69410000000000005</v>
      </c>
    </row>
    <row r="5" spans="1:13">
      <c r="A5" s="6">
        <v>44441</v>
      </c>
      <c r="J5" s="1">
        <v>317929.12</v>
      </c>
      <c r="K5">
        <v>256454.57</v>
      </c>
      <c r="L5" s="1">
        <v>747.5</v>
      </c>
      <c r="M5">
        <v>0.29149999999999998</v>
      </c>
    </row>
    <row r="6" spans="1:13">
      <c r="A6" s="6">
        <v>44442</v>
      </c>
      <c r="J6" s="1">
        <v>358800.82</v>
      </c>
      <c r="K6">
        <v>253946</v>
      </c>
      <c r="L6" s="1">
        <v>-1575.9</v>
      </c>
      <c r="M6">
        <v>-0.62060000000000004</v>
      </c>
    </row>
    <row r="7" spans="1:13">
      <c r="J7" s="1">
        <f>AVERAGE(J2:J6)</f>
        <v>340268.53599999996</v>
      </c>
      <c r="K7" s="1">
        <f>AVERAGE(K2:K6)</f>
        <v>248800.02000000002</v>
      </c>
      <c r="L7" s="1">
        <f>SUM(L1:L6)</f>
        <v>709.59999999999991</v>
      </c>
      <c r="M7" s="5">
        <f>L7/K7*100</f>
        <v>0.28520898028866709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44431</v>
      </c>
      <c r="J2" s="1">
        <v>260975.73</v>
      </c>
      <c r="K2">
        <v>218346.4</v>
      </c>
      <c r="L2" s="1">
        <v>7254.8</v>
      </c>
      <c r="M2">
        <v>3.3226</v>
      </c>
    </row>
    <row r="3" spans="1:13">
      <c r="A3" s="6">
        <v>44432</v>
      </c>
      <c r="J3" s="1">
        <v>238907.54</v>
      </c>
      <c r="K3">
        <v>198768.7</v>
      </c>
      <c r="L3" s="1">
        <v>4851.3</v>
      </c>
      <c r="M3">
        <v>2.4407000000000001</v>
      </c>
    </row>
    <row r="4" spans="1:13">
      <c r="A4" s="6">
        <v>44433</v>
      </c>
      <c r="J4" s="1">
        <v>367314.17</v>
      </c>
      <c r="K4">
        <v>165377.5</v>
      </c>
      <c r="L4" s="1">
        <v>1569.8</v>
      </c>
      <c r="M4">
        <v>0.94920000000000004</v>
      </c>
    </row>
    <row r="5" spans="1:13">
      <c r="A5" s="6">
        <v>44434</v>
      </c>
      <c r="J5" s="1">
        <v>219219.5</v>
      </c>
      <c r="K5">
        <v>183110.91</v>
      </c>
      <c r="L5" s="1">
        <v>-2242</v>
      </c>
      <c r="M5">
        <v>-1.2243999999999999</v>
      </c>
    </row>
    <row r="6" spans="1:13">
      <c r="A6" s="6">
        <v>44435</v>
      </c>
      <c r="J6" s="1">
        <v>354935.94</v>
      </c>
      <c r="K6">
        <v>236698</v>
      </c>
      <c r="L6" s="1">
        <v>1110</v>
      </c>
      <c r="M6">
        <v>0.46899999999999997</v>
      </c>
    </row>
    <row r="7" spans="1:13">
      <c r="J7" s="1">
        <f>AVERAGE(J2:J6)</f>
        <v>288270.576</v>
      </c>
      <c r="K7" s="1">
        <f>AVERAGE(K2:K6)</f>
        <v>200460.302</v>
      </c>
      <c r="L7" s="1">
        <f>SUM(L1:L6)</f>
        <v>12543.9</v>
      </c>
      <c r="M7" s="5">
        <f>L7/K7*100</f>
        <v>6.2575481902646235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44424</v>
      </c>
      <c r="J2" s="1">
        <v>403321.06</v>
      </c>
      <c r="K2">
        <v>303182</v>
      </c>
      <c r="L2" s="1">
        <v>-3462</v>
      </c>
      <c r="M2">
        <v>-1.1418999999999999</v>
      </c>
    </row>
    <row r="3" spans="1:13">
      <c r="A3" s="6">
        <v>44425</v>
      </c>
      <c r="J3" s="1">
        <v>395314.64</v>
      </c>
      <c r="K3">
        <v>289618</v>
      </c>
      <c r="L3" s="1">
        <v>-7968.9</v>
      </c>
      <c r="M3">
        <v>-2.7515000000000001</v>
      </c>
    </row>
    <row r="4" spans="1:13">
      <c r="A4" s="6">
        <v>44426</v>
      </c>
      <c r="J4" s="1">
        <v>396758.63</v>
      </c>
      <c r="K4">
        <v>245890</v>
      </c>
      <c r="L4" s="1">
        <v>1536</v>
      </c>
      <c r="M4">
        <v>0.62470000000000003</v>
      </c>
    </row>
    <row r="5" spans="1:13">
      <c r="A5" s="6">
        <v>44427</v>
      </c>
      <c r="J5" s="1">
        <v>317723.65999999997</v>
      </c>
      <c r="K5">
        <v>247268.36</v>
      </c>
      <c r="L5" s="1">
        <v>1421.5</v>
      </c>
      <c r="M5">
        <v>0.57489999999999997</v>
      </c>
    </row>
    <row r="6" spans="1:13">
      <c r="A6" s="6">
        <v>44428</v>
      </c>
      <c r="J6" s="1">
        <v>353767.54</v>
      </c>
      <c r="K6">
        <v>285639.59999999998</v>
      </c>
      <c r="L6" s="1">
        <v>-4326.3999999999996</v>
      </c>
      <c r="M6">
        <v>-1.5145999999999999</v>
      </c>
    </row>
    <row r="7" spans="1:13">
      <c r="J7" s="1">
        <f>AVERAGE(J2:J6)</f>
        <v>373377.10600000003</v>
      </c>
      <c r="K7" s="1">
        <f>AVERAGE(K2:K6)</f>
        <v>274319.592</v>
      </c>
      <c r="L7" s="1">
        <f>SUM(L1:L6)</f>
        <v>-12799.8</v>
      </c>
      <c r="M7" s="5">
        <f>L7/K7*100</f>
        <v>-4.6660174385211244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9A</vt:lpstr>
      <vt:lpstr>94</vt:lpstr>
      <vt:lpstr>93</vt:lpstr>
      <vt:lpstr>92</vt:lpstr>
      <vt:lpstr>91</vt:lpstr>
      <vt:lpstr>8A</vt:lpstr>
      <vt:lpstr>85</vt:lpstr>
      <vt:lpstr>84</vt:lpstr>
      <vt:lpstr>83</vt:lpstr>
      <vt:lpstr>82</vt:lpstr>
      <vt:lpstr>81</vt:lpstr>
      <vt:lpstr>7A</vt:lpstr>
      <vt:lpstr>75</vt:lpstr>
      <vt:lpstr>74</vt:lpstr>
      <vt:lpstr>73</vt:lpstr>
      <vt:lpstr>72</vt:lpstr>
      <vt:lpstr>71</vt:lpstr>
      <vt:lpstr>65</vt:lpstr>
      <vt:lpstr>6A</vt:lpstr>
      <vt:lpstr>64</vt:lpstr>
      <vt:lpstr>63</vt:lpstr>
      <vt:lpstr>62</vt:lpstr>
      <vt:lpstr>61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2021-09-30T17:01:52Z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