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Sheet2" sheetId="161"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5725"/>
</workbook>
</file>

<file path=xl/calcChain.xml><?xml version="1.0" encoding="utf-8"?>
<calcChain xmlns="http://schemas.openxmlformats.org/spreadsheetml/2006/main">
  <c r="L20" i="161"/>
  <c r="K20"/>
  <c r="J20"/>
  <c r="H20"/>
  <c r="I20" s="1"/>
  <c r="I8"/>
  <c r="H8"/>
  <c r="N11"/>
  <c r="M11"/>
  <c r="C20"/>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扎依，出彩艺人</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詹迪斯·巴罗夫</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雕琢符文</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<sst xmlns="http://schemas.openxmlformats.org/spreadsheetml/2006/main" count="20466" uniqueCount="6656">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</sst>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ht="26.5">
      <c r="A26" s="33" t="s">
        <v>3291</v>
      </c>
      <c r="B26"/>
      <c r="C26"/>
      <c r="D26"/>
      <c r="E26" s="33" t="s">
        <v>3291</v>
      </c>
      <c r="F26"/>
      <c r="G26"/>
      <c r="H26"/>
      <c r="Q26" s="33" t="s">
        <v>3291</v>
      </c>
      <c r="R26"/>
      <c r="S26"/>
      <c r="T26"/>
      <c r="U26" s="33" t="s">
        <v>3291</v>
      </c>
      <c r="V26"/>
      <c r="W26"/>
      <c r="X26"/>
    </row>
    <row r="27" spans="1:48" ht="26.5">
      <c r="A27" s="33" t="s">
        <v>3292</v>
      </c>
      <c r="B27"/>
      <c r="C27"/>
      <c r="D27"/>
      <c r="E27" s="33" t="s">
        <v>3292</v>
      </c>
      <c r="F27"/>
      <c r="G27"/>
      <c r="H27"/>
      <c r="Q27" s="33" t="s">
        <v>3292</v>
      </c>
      <c r="R27"/>
      <c r="S27"/>
      <c r="T27"/>
      <c r="U27" s="33" t="s">
        <v>3292</v>
      </c>
      <c r="V27"/>
      <c r="W27"/>
      <c r="X27"/>
    </row>
    <row r="28" spans="1:48" ht="26.5">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92" r:id="rId240" name="Control 4"/>
    <control shapeId="89091" r:id="rId241" name="Control 3"/>
    <control shapeId="89090" r:id="rId242" name="Control 2"/>
    <control shapeId="89089" r:id="rId243" name="Control 1"/>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6108</v>
      </c>
    </row>
    <row r="4" spans="1:40" ht="12" customHeight="1">
      <c r="M4" s="487" t="s">
        <v>416</v>
      </c>
    </row>
    <row r="5" spans="1:40" ht="12" customHeight="1">
      <c r="M5" s="487" t="s">
        <v>280</v>
      </c>
    </row>
    <row r="6" spans="1:40" ht="12" customHeight="1">
      <c r="M6" s="487" t="s">
        <v>5961</v>
      </c>
    </row>
    <row r="7" spans="1:40" ht="12" customHeight="1">
      <c r="M7" s="487" t="s">
        <v>7</v>
      </c>
    </row>
    <row r="8" spans="1:40" ht="12" customHeight="1">
      <c r="M8" s="487" t="s">
        <v>6109</v>
      </c>
    </row>
    <row r="9" spans="1:40" ht="12" customHeight="1">
      <c r="M9" s="487" t="s">
        <v>6060</v>
      </c>
    </row>
    <row r="10" spans="1:40" ht="12" customHeight="1">
      <c r="M10" s="487" t="s">
        <v>6061</v>
      </c>
    </row>
    <row r="11" spans="1:40" ht="12" customHeight="1">
      <c r="M11" s="487" t="s">
        <v>6062</v>
      </c>
    </row>
    <row r="12" spans="1:40" ht="12" customHeight="1">
      <c r="B12" s="938"/>
      <c r="C12" s="938"/>
      <c r="D12" s="938"/>
      <c r="E12" s="486"/>
      <c r="F12" s="938"/>
      <c r="M12" s="487" t="s">
        <v>6063</v>
      </c>
    </row>
    <row r="13" spans="1:40" ht="12" customHeight="1">
      <c r="B13" s="938"/>
      <c r="C13" s="938"/>
      <c r="D13" s="938"/>
      <c r="E13" s="486"/>
      <c r="F13" s="938"/>
      <c r="M13" s="487" t="s">
        <v>6064</v>
      </c>
    </row>
    <row r="14" spans="1:40" ht="12" customHeight="1">
      <c r="B14" s="938"/>
      <c r="C14" s="938"/>
      <c r="D14" s="938"/>
      <c r="E14" s="938"/>
      <c r="F14" s="938"/>
      <c r="M14" s="487" t="s">
        <v>6065</v>
      </c>
    </row>
    <row r="15" spans="1:40" ht="12" customHeight="1">
      <c r="B15" s="938"/>
      <c r="C15" s="938"/>
      <c r="D15" s="938"/>
      <c r="E15" s="938"/>
      <c r="F15" s="938"/>
      <c r="M15" s="487" t="s">
        <v>6110</v>
      </c>
    </row>
    <row r="16" spans="1:40" ht="12" customHeight="1">
      <c r="B16" s="938"/>
      <c r="C16" s="938"/>
      <c r="D16" s="938"/>
      <c r="E16" s="938"/>
      <c r="F16" s="938"/>
      <c r="M16" s="487" t="s">
        <v>6111</v>
      </c>
    </row>
    <row r="17" spans="1:13" ht="12" customHeight="1">
      <c r="B17" s="938"/>
      <c r="C17" s="938"/>
      <c r="D17" s="938"/>
      <c r="E17" s="938"/>
      <c r="F17" s="938"/>
      <c r="M17" s="487" t="s">
        <v>6066</v>
      </c>
    </row>
    <row r="18" spans="1:13" ht="12" customHeight="1">
      <c r="B18" s="938"/>
      <c r="C18" s="938"/>
      <c r="D18" s="938"/>
      <c r="E18" s="938"/>
      <c r="F18" s="938"/>
      <c r="M18" s="487" t="s">
        <v>6056</v>
      </c>
    </row>
    <row r="19" spans="1:13" ht="12" customHeight="1">
      <c r="B19" s="938"/>
      <c r="C19" s="938"/>
      <c r="D19" s="938"/>
      <c r="E19" s="938"/>
      <c r="F19" s="938"/>
      <c r="M19" s="487" t="s">
        <v>6067</v>
      </c>
    </row>
    <row r="20" spans="1:13" ht="12" customHeight="1">
      <c r="B20" s="938"/>
      <c r="C20" s="938"/>
      <c r="D20" s="938"/>
      <c r="E20" s="938"/>
      <c r="F20" s="938"/>
      <c r="M20" s="487" t="s">
        <v>6112</v>
      </c>
    </row>
    <row r="21" spans="1:13" ht="12" customHeight="1">
      <c r="B21" s="938"/>
      <c r="C21" s="938"/>
      <c r="D21" s="938"/>
      <c r="E21" s="938"/>
      <c r="F21" s="938"/>
      <c r="M21" s="487" t="s">
        <v>6113</v>
      </c>
    </row>
    <row r="22" spans="1:13" ht="12" customHeight="1">
      <c r="B22" s="938"/>
      <c r="C22" s="938"/>
      <c r="D22" s="938"/>
      <c r="E22" s="938"/>
      <c r="F22" s="938"/>
      <c r="M22" s="487" t="s">
        <v>6057</v>
      </c>
    </row>
    <row r="23" spans="1:13" ht="12" customHeight="1">
      <c r="B23" s="938"/>
      <c r="C23" s="938"/>
      <c r="D23" s="938"/>
      <c r="E23" s="938"/>
      <c r="F23" s="938"/>
      <c r="M23" s="487" t="s">
        <v>6058</v>
      </c>
    </row>
    <row r="24" spans="1:13" ht="12" customHeight="1">
      <c r="B24" s="486"/>
      <c r="C24" s="486"/>
      <c r="D24" s="486"/>
      <c r="E24" s="938"/>
      <c r="F24" s="486"/>
      <c r="M24" s="487" t="s">
        <v>6059</v>
      </c>
    </row>
    <row r="25" spans="1:13" ht="12" customHeight="1">
      <c r="B25" s="938"/>
      <c r="C25" s="938"/>
      <c r="D25" s="938"/>
      <c r="E25" s="938"/>
      <c r="F25" s="938"/>
      <c r="M25" s="487" t="s">
        <v>7</v>
      </c>
    </row>
    <row r="26" spans="1:13" ht="12" customHeight="1">
      <c r="B26" s="938"/>
      <c r="C26" s="938"/>
      <c r="D26" s="938"/>
      <c r="E26" s="938"/>
      <c r="F26" s="938"/>
      <c r="M26" s="487" t="s">
        <v>6114</v>
      </c>
    </row>
    <row r="27" spans="1:13" ht="12" customHeight="1">
      <c r="B27" s="938"/>
      <c r="C27" s="938"/>
      <c r="D27" s="938"/>
      <c r="E27" s="938"/>
      <c r="F27" s="938"/>
      <c r="M27" s="487" t="s">
        <v>4054</v>
      </c>
    </row>
    <row r="28" spans="1:13" ht="12" customHeight="1">
      <c r="B28" s="938"/>
      <c r="C28" s="938"/>
      <c r="D28" s="938"/>
      <c r="E28" s="938"/>
      <c r="F28" s="938"/>
      <c r="M28" s="487" t="s">
        <v>6115</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6124</v>
      </c>
      <c r="N2" s="512"/>
      <c r="O2" s="512"/>
      <c r="P2" s="481"/>
      <c r="Q2" s="481"/>
      <c r="R2" s="481"/>
      <c r="T2" s="481"/>
      <c r="U2" s="481"/>
      <c r="V2" s="481"/>
      <c r="W2" s="482"/>
      <c r="X2" s="481"/>
      <c r="Y2" s="485"/>
      <c r="Z2" s="485"/>
      <c r="AA2" s="485"/>
      <c r="AD2" s="481"/>
      <c r="AE2" s="481"/>
    </row>
    <row r="3" spans="1:31">
      <c r="L3" s="474" t="s">
        <v>5198</v>
      </c>
      <c r="M3" s="474" t="s">
        <v>6125</v>
      </c>
    </row>
    <row r="4" spans="1:31">
      <c r="L4" s="474" t="s">
        <v>4420</v>
      </c>
      <c r="M4" s="474" t="s">
        <v>4420</v>
      </c>
    </row>
    <row r="5" spans="1:31">
      <c r="L5" s="474" t="s">
        <v>280</v>
      </c>
      <c r="M5" s="474" t="s">
        <v>280</v>
      </c>
    </row>
    <row r="6" spans="1:31">
      <c r="L6" s="474" t="s">
        <v>4706</v>
      </c>
      <c r="M6" s="474" t="s">
        <v>5961</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6126</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6127</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6128</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6129</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6130</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6131</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6132</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6133</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6134</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6135</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6136</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6137</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6012</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6013</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6138</v>
      </c>
    </row>
    <row r="25" spans="1:31">
      <c r="L25" s="474" t="s">
        <v>7</v>
      </c>
      <c r="M25" s="474" t="s">
        <v>6139</v>
      </c>
    </row>
    <row r="26" spans="1:31">
      <c r="L26" s="474" t="s">
        <v>5207</v>
      </c>
      <c r="M26" s="474" t="s">
        <v>6140</v>
      </c>
    </row>
    <row r="27" spans="1:31">
      <c r="L27" s="474" t="s">
        <v>4054</v>
      </c>
      <c r="M27" s="474" t="s">
        <v>7</v>
      </c>
    </row>
    <row r="28" spans="1:31">
      <c r="L28" s="474" t="s">
        <v>5208</v>
      </c>
      <c r="M28" s="474" t="s">
        <v>6141</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6142</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1:BT1274"/>
  <sheetViews>
    <sheetView tabSelected="1" zoomScaleNormal="100" workbookViewId="0">
      <pane ySplit="1" topLeftCell="A886" activePane="bottomLeft" state="frozen"/>
      <selection pane="bottomLeft" activeCell="Y896" sqref="Y896"/>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67</v>
      </c>
      <c r="N2" s="146">
        <v>70</v>
      </c>
      <c r="O2" s="146">
        <v>66</v>
      </c>
      <c r="P2" s="146">
        <v>63</v>
      </c>
      <c r="Q2" s="146">
        <v>64</v>
      </c>
      <c r="R2" s="146" t="s">
        <v>6537</v>
      </c>
      <c r="S2" s="146">
        <v>3</v>
      </c>
      <c r="T2" s="146">
        <v>3</v>
      </c>
      <c r="U2" s="146">
        <v>3</v>
      </c>
      <c r="V2" s="146">
        <v>3</v>
      </c>
      <c r="W2" s="146">
        <v>1</v>
      </c>
      <c r="X2" s="876" t="s">
        <v>5928</v>
      </c>
      <c r="Y2" s="192">
        <v>8</v>
      </c>
      <c r="Z2" s="192">
        <v>8</v>
      </c>
      <c r="AA2" s="192">
        <v>8</v>
      </c>
      <c r="AB2" s="192">
        <v>8</v>
      </c>
      <c r="AC2" s="192">
        <v>8</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3</v>
      </c>
      <c r="BA2" s="146">
        <v>3</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6537</v>
      </c>
      <c r="S3" s="146">
        <v>69</v>
      </c>
      <c r="T3" s="146">
        <v>72</v>
      </c>
      <c r="U3" s="876">
        <v>81</v>
      </c>
      <c r="V3" s="146">
        <v>75</v>
      </c>
      <c r="W3" s="146">
        <v>75</v>
      </c>
      <c r="X3" s="876" t="s">
        <v>5928</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6537</v>
      </c>
      <c r="S4" s="146">
        <f t="shared" ref="S4:W4" si="0">SUBTOTAL(9,S2:S3)</f>
        <v>72</v>
      </c>
      <c r="T4" s="146">
        <f t="shared" si="0"/>
        <v>75</v>
      </c>
      <c r="U4" s="146">
        <f t="shared" si="0"/>
        <v>84</v>
      </c>
      <c r="V4" s="146">
        <f>SUBTOTAL(9,V2:V3)</f>
        <v>78</v>
      </c>
      <c r="W4" s="146">
        <f t="shared" si="0"/>
        <v>76</v>
      </c>
      <c r="X4" s="876" t="s">
        <v>5928</v>
      </c>
      <c r="Y4" s="146">
        <f>SUBTOTAL(9,Y2:Y3)</f>
        <v>215</v>
      </c>
      <c r="Z4" s="146">
        <f>SUBTOTAL(9,Z2:Z3)</f>
        <v>211</v>
      </c>
      <c r="AA4" s="146">
        <f>SUBTOTAL(9,AA2:AA3)</f>
        <v>201</v>
      </c>
      <c r="AB4" s="146">
        <f>SUBTOTAL(9,AB2:AB3)</f>
        <v>219</v>
      </c>
      <c r="AC4" s="146">
        <f>SUBTOTAL(9,AC2:AC3)</f>
        <v>208</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102</v>
      </c>
      <c r="BA4" s="430">
        <f>BA2+BA3</f>
        <v>93</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19</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18</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5</v>
      </c>
      <c r="AB5" s="192">
        <f>SUMIFS(P$1:P$1007,K$1:K$1007,"传说",L$1:L$1007,"1B经典")</f>
        <v>9</v>
      </c>
      <c r="AC5" s="192">
        <f>SUMIFS(Q$1:Q$1007,K$1:K$1007,"传说",L$1:L$1007,"1B经典")</f>
        <v>11</v>
      </c>
      <c r="AD5" s="192">
        <f>SUBTOTAL(9,Y5:AC5)</f>
        <v>28</v>
      </c>
      <c r="AE5" s="192">
        <f>SUMIFS(M$1:M$1136,K$1:K$1136,"传说",L$1:L$1136,"1C.外域")</f>
        <v>15</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32</v>
      </c>
      <c r="N6" s="146">
        <f>SUMIFS(N$1:N$1136,K$1:K$1136,"史诗",L$1:L$1136,"1A暗月马戏团")</f>
        <v>36</v>
      </c>
      <c r="O6" s="146">
        <f>SUMIFS(O$1:O$1136,K$1:K$1136,"史诗",L$1:L$1136,"1A暗月马戏团")</f>
        <v>33</v>
      </c>
      <c r="P6" s="146">
        <f>SUMIFS(P$1:P$1136,K$1:K$1136,"史诗",L$1:L$1136,"1A暗月马戏团")</f>
        <v>45</v>
      </c>
      <c r="Q6" s="146">
        <f>SUMIFS(Q$1:Q$1136,K$1:K$1136,"史诗",L$1:L$1136,"1A暗月马戏团")</f>
        <v>33</v>
      </c>
      <c r="R6" s="146">
        <v>48</v>
      </c>
      <c r="S6" s="146">
        <f>SUMIFS(M$1:M$1136,K$1:K$1136,"史诗",L$1:L$1136,"1a通灵学院")</f>
        <v>19</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5</v>
      </c>
      <c r="AB6" s="192">
        <f>SUMIFS(P$1:P$1007,K$1:K$1007,"史诗",L$1:L$1007,"1B经典")</f>
        <v>2</v>
      </c>
      <c r="AC6" s="192">
        <f>SUMIFS(Q$1:Q$1007,K$1:K$1007,"史诗",L$1:L$1007,"1B经典")</f>
        <v>7</v>
      </c>
      <c r="AD6" s="192">
        <f>SUBTOTAL(9,Y6:AC6)</f>
        <v>16</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6515</v>
      </c>
      <c r="C9" t="s">
        <v>6516</v>
      </c>
      <c r="D9" t="s">
        <v>6517</v>
      </c>
      <c r="F9" t="s">
        <v>533</v>
      </c>
      <c r="I9" s="309" t="s">
        <v>3604</v>
      </c>
      <c r="J9">
        <v>2</v>
      </c>
      <c r="K9" s="312" t="s">
        <v>3623</v>
      </c>
      <c r="L9" s="606" t="s">
        <v>6536</v>
      </c>
      <c r="M9">
        <v>2</v>
      </c>
      <c r="N9">
        <v>1</v>
      </c>
      <c r="O9">
        <v>2</v>
      </c>
      <c r="P9">
        <v>2</v>
      </c>
      <c r="Q9">
        <v>2</v>
      </c>
      <c r="S9" s="260"/>
      <c r="T9" s="260"/>
      <c r="U9" s="260"/>
      <c r="V9" s="260"/>
      <c r="W9" s="260"/>
    </row>
    <row r="10" spans="1:72" customFormat="1" ht="14">
      <c r="B10" t="s">
        <v>6523</v>
      </c>
      <c r="C10" t="s">
        <v>6524</v>
      </c>
      <c r="D10" t="s">
        <v>6525</v>
      </c>
      <c r="F10" t="s">
        <v>533</v>
      </c>
      <c r="I10" s="309" t="s">
        <v>3604</v>
      </c>
      <c r="J10">
        <v>2</v>
      </c>
      <c r="K10" t="s">
        <v>737</v>
      </c>
      <c r="L10" t="s">
        <v>6535</v>
      </c>
      <c r="M10" s="601">
        <v>0</v>
      </c>
      <c r="N10" s="601">
        <v>0</v>
      </c>
      <c r="O10" s="601">
        <v>0</v>
      </c>
      <c r="P10" s="601">
        <v>0</v>
      </c>
      <c r="Q10" s="601">
        <v>0</v>
      </c>
      <c r="S10" s="260"/>
      <c r="T10" s="260"/>
      <c r="U10" s="260"/>
      <c r="V10" s="260"/>
      <c r="W10" s="260"/>
    </row>
    <row r="11" spans="1:72" customFormat="1" ht="14">
      <c r="B11" t="s">
        <v>6526</v>
      </c>
      <c r="C11" t="s">
        <v>6527</v>
      </c>
      <c r="D11" t="s">
        <v>6528</v>
      </c>
      <c r="F11" t="s">
        <v>533</v>
      </c>
      <c r="I11" s="309" t="s">
        <v>3604</v>
      </c>
      <c r="J11">
        <v>2</v>
      </c>
      <c r="K11" t="s">
        <v>737</v>
      </c>
      <c r="L11" t="s">
        <v>6535</v>
      </c>
      <c r="M11" s="601">
        <v>0</v>
      </c>
      <c r="N11" s="601">
        <v>0</v>
      </c>
      <c r="O11" s="601">
        <v>0</v>
      </c>
      <c r="P11" s="601">
        <v>0</v>
      </c>
      <c r="Q11" s="601">
        <v>0</v>
      </c>
      <c r="S11" s="260"/>
      <c r="T11" s="260"/>
      <c r="U11" s="260"/>
      <c r="V11" s="260"/>
      <c r="W11" s="260"/>
    </row>
    <row r="12" spans="1:72" customFormat="1" ht="14">
      <c r="B12" t="s">
        <v>6255</v>
      </c>
      <c r="C12" t="s">
        <v>6256</v>
      </c>
      <c r="D12" t="s">
        <v>6257</v>
      </c>
      <c r="F12" t="s">
        <v>552</v>
      </c>
      <c r="G12">
        <v>2</v>
      </c>
      <c r="H12">
        <v>2</v>
      </c>
      <c r="I12" s="309" t="s">
        <v>3604</v>
      </c>
      <c r="J12">
        <v>3</v>
      </c>
      <c r="K12" t="s">
        <v>737</v>
      </c>
      <c r="L12" t="s">
        <v>6535</v>
      </c>
      <c r="M12" s="601">
        <v>0</v>
      </c>
      <c r="N12" s="601">
        <v>0</v>
      </c>
      <c r="O12" s="601">
        <v>0</v>
      </c>
      <c r="P12" s="601">
        <v>0</v>
      </c>
      <c r="Q12" s="601">
        <v>0</v>
      </c>
      <c r="S12" s="260"/>
      <c r="T12" s="260"/>
      <c r="U12" s="260"/>
      <c r="V12" s="260"/>
      <c r="W12" s="260"/>
    </row>
    <row r="13" spans="1:72" customFormat="1" ht="14">
      <c r="B13" t="s">
        <v>6252</v>
      </c>
      <c r="C13" t="s">
        <v>6253</v>
      </c>
      <c r="D13" t="s">
        <v>6254</v>
      </c>
      <c r="F13" t="s">
        <v>533</v>
      </c>
      <c r="I13" s="309" t="s">
        <v>3604</v>
      </c>
      <c r="J13">
        <v>3</v>
      </c>
      <c r="K13" s="312" t="s">
        <v>3616</v>
      </c>
      <c r="L13" t="s">
        <v>6535</v>
      </c>
      <c r="M13" s="601">
        <v>0</v>
      </c>
      <c r="N13" s="601">
        <v>0</v>
      </c>
      <c r="O13" s="601">
        <v>0</v>
      </c>
      <c r="P13" s="601">
        <v>0</v>
      </c>
      <c r="Q13" s="601">
        <v>0</v>
      </c>
      <c r="S13" s="260"/>
      <c r="T13" s="260"/>
      <c r="U13" s="260"/>
      <c r="V13" s="260"/>
      <c r="W13" s="260"/>
    </row>
    <row r="14" spans="1:72" customFormat="1" ht="14">
      <c r="B14" s="606" t="s">
        <v>6653</v>
      </c>
      <c r="C14" t="s">
        <v>6521</v>
      </c>
      <c r="D14" t="s">
        <v>6522</v>
      </c>
      <c r="F14" t="s">
        <v>552</v>
      </c>
      <c r="G14">
        <v>2</v>
      </c>
      <c r="H14">
        <v>2</v>
      </c>
      <c r="I14" s="309" t="s">
        <v>3604</v>
      </c>
      <c r="J14">
        <v>4</v>
      </c>
      <c r="K14" s="312" t="s">
        <v>3606</v>
      </c>
      <c r="L14" s="606" t="s">
        <v>6536</v>
      </c>
      <c r="M14" s="601">
        <v>0</v>
      </c>
      <c r="N14">
        <v>1</v>
      </c>
      <c r="O14">
        <v>1</v>
      </c>
      <c r="P14">
        <v>1</v>
      </c>
      <c r="Q14">
        <v>1</v>
      </c>
      <c r="S14" s="260"/>
      <c r="T14" s="260"/>
      <c r="U14" s="260"/>
      <c r="V14" s="260"/>
      <c r="W14" s="260"/>
    </row>
    <row r="15" spans="1:72" customFormat="1" ht="14">
      <c r="B15" s="606" t="s">
        <v>6552</v>
      </c>
      <c r="C15" t="s">
        <v>6423</v>
      </c>
      <c r="D15" t="s">
        <v>6424</v>
      </c>
      <c r="F15" t="s">
        <v>552</v>
      </c>
      <c r="G15">
        <v>4</v>
      </c>
      <c r="H15">
        <v>6</v>
      </c>
      <c r="I15" s="309" t="s">
        <v>3604</v>
      </c>
      <c r="J15">
        <v>5</v>
      </c>
      <c r="K15" s="312" t="s">
        <v>3606</v>
      </c>
      <c r="L15" s="606" t="s">
        <v>6536</v>
      </c>
      <c r="M15">
        <v>1</v>
      </c>
      <c r="N15">
        <v>1</v>
      </c>
      <c r="O15">
        <v>1</v>
      </c>
      <c r="P15">
        <v>1</v>
      </c>
      <c r="Q15" s="601">
        <v>0</v>
      </c>
      <c r="S15" s="260"/>
      <c r="T15" s="260"/>
      <c r="U15" s="260"/>
      <c r="V15" s="260"/>
      <c r="W15" s="260"/>
    </row>
    <row r="16" spans="1:72" customFormat="1" ht="14">
      <c r="B16" t="s">
        <v>6258</v>
      </c>
      <c r="C16" t="s">
        <v>6259</v>
      </c>
      <c r="D16" t="s">
        <v>6260</v>
      </c>
      <c r="E16" t="s">
        <v>5655</v>
      </c>
      <c r="F16" t="s">
        <v>552</v>
      </c>
      <c r="G16">
        <v>4</v>
      </c>
      <c r="H16">
        <v>4</v>
      </c>
      <c r="I16" s="309" t="s">
        <v>3604</v>
      </c>
      <c r="J16">
        <v>7</v>
      </c>
      <c r="K16" s="312" t="s">
        <v>3616</v>
      </c>
      <c r="L16" t="s">
        <v>6535</v>
      </c>
      <c r="M16" s="601">
        <v>0</v>
      </c>
      <c r="N16" s="601">
        <v>0</v>
      </c>
      <c r="O16" s="601">
        <v>0</v>
      </c>
      <c r="P16" s="601">
        <v>0</v>
      </c>
      <c r="Q16" s="601">
        <v>0</v>
      </c>
      <c r="S16" s="260"/>
      <c r="T16" s="260"/>
      <c r="U16" s="260"/>
      <c r="V16" s="260"/>
      <c r="W16" s="260"/>
    </row>
    <row r="17" spans="2:23" customFormat="1" ht="14">
      <c r="B17" t="s">
        <v>6410</v>
      </c>
      <c r="C17" t="s">
        <v>6411</v>
      </c>
      <c r="D17" t="s">
        <v>6412</v>
      </c>
      <c r="F17" t="s">
        <v>533</v>
      </c>
      <c r="I17" s="309" t="s">
        <v>3604</v>
      </c>
      <c r="J17">
        <v>8</v>
      </c>
      <c r="K17" s="312" t="s">
        <v>3623</v>
      </c>
      <c r="L17" t="s">
        <v>6535</v>
      </c>
      <c r="M17">
        <v>1</v>
      </c>
      <c r="N17">
        <v>2</v>
      </c>
      <c r="O17">
        <v>2</v>
      </c>
      <c r="P17">
        <v>2</v>
      </c>
      <c r="Q17">
        <v>2</v>
      </c>
      <c r="S17" s="260"/>
      <c r="T17" s="260"/>
      <c r="U17" s="260"/>
      <c r="V17" s="260"/>
      <c r="W17" s="260"/>
    </row>
    <row r="18" spans="2:23" customFormat="1" ht="14">
      <c r="B18" t="s">
        <v>6373</v>
      </c>
      <c r="C18" t="s">
        <v>6374</v>
      </c>
      <c r="D18" t="s">
        <v>6375</v>
      </c>
      <c r="E18" t="s">
        <v>5788</v>
      </c>
      <c r="F18" t="s">
        <v>552</v>
      </c>
      <c r="G18">
        <v>10</v>
      </c>
      <c r="H18">
        <v>10</v>
      </c>
      <c r="I18" s="309" t="s">
        <v>3604</v>
      </c>
      <c r="J18">
        <v>9</v>
      </c>
      <c r="K18" s="312" t="s">
        <v>3616</v>
      </c>
      <c r="L18" t="s">
        <v>6535</v>
      </c>
      <c r="M18" s="601">
        <v>0</v>
      </c>
      <c r="N18" s="601">
        <v>0</v>
      </c>
      <c r="O18" s="601">
        <v>0</v>
      </c>
      <c r="P18" s="601">
        <v>0</v>
      </c>
      <c r="Q18" s="601">
        <v>0</v>
      </c>
      <c r="S18" s="260"/>
      <c r="T18" s="260"/>
      <c r="U18" s="260"/>
      <c r="V18" s="260"/>
      <c r="W18" s="260"/>
    </row>
    <row r="19" spans="2:23" customFormat="1" ht="14">
      <c r="B19" t="s">
        <v>6352</v>
      </c>
      <c r="C19" t="s">
        <v>6353</v>
      </c>
      <c r="D19" t="s">
        <v>6354</v>
      </c>
      <c r="F19" t="s">
        <v>533</v>
      </c>
      <c r="I19" s="963" t="s">
        <v>5537</v>
      </c>
      <c r="J19">
        <v>1</v>
      </c>
      <c r="K19" s="312" t="s">
        <v>3616</v>
      </c>
      <c r="L19" t="s">
        <v>6535</v>
      </c>
      <c r="M19" s="601">
        <v>0</v>
      </c>
      <c r="N19" s="601">
        <v>0</v>
      </c>
      <c r="O19" s="601">
        <v>0</v>
      </c>
      <c r="P19" s="601">
        <v>0</v>
      </c>
      <c r="Q19" s="601">
        <v>0</v>
      </c>
      <c r="S19" s="260"/>
      <c r="T19" s="260"/>
      <c r="U19" s="260"/>
      <c r="V19" s="260"/>
      <c r="W19" s="260"/>
    </row>
    <row r="20" spans="2:23" customFormat="1" ht="14">
      <c r="B20" t="s">
        <v>6358</v>
      </c>
      <c r="C20" t="s">
        <v>6359</v>
      </c>
      <c r="D20" t="s">
        <v>6360</v>
      </c>
      <c r="F20" t="s">
        <v>533</v>
      </c>
      <c r="I20" s="316" t="s">
        <v>5537</v>
      </c>
      <c r="J20">
        <v>1</v>
      </c>
      <c r="K20" t="s">
        <v>737</v>
      </c>
      <c r="L20" t="s">
        <v>6535</v>
      </c>
      <c r="M20" s="601">
        <v>0</v>
      </c>
      <c r="N20" s="601">
        <v>0</v>
      </c>
      <c r="O20" s="601">
        <v>0</v>
      </c>
      <c r="P20" s="601">
        <v>0</v>
      </c>
      <c r="Q20" s="601">
        <v>0</v>
      </c>
      <c r="S20" s="260"/>
      <c r="T20" s="260"/>
      <c r="U20" s="260"/>
      <c r="V20" s="260"/>
      <c r="W20" s="260"/>
    </row>
    <row r="21" spans="2:23" customFormat="1" ht="14">
      <c r="B21" t="s">
        <v>6355</v>
      </c>
      <c r="C21" t="s">
        <v>6356</v>
      </c>
      <c r="D21" t="s">
        <v>6357</v>
      </c>
      <c r="F21" t="s">
        <v>552</v>
      </c>
      <c r="G21">
        <v>2</v>
      </c>
      <c r="H21">
        <v>3</v>
      </c>
      <c r="I21" s="316" t="s">
        <v>5537</v>
      </c>
      <c r="J21">
        <v>2</v>
      </c>
      <c r="K21" t="s">
        <v>737</v>
      </c>
      <c r="L21" t="s">
        <v>6535</v>
      </c>
      <c r="M21" s="601">
        <v>0</v>
      </c>
      <c r="N21" s="601">
        <v>0</v>
      </c>
      <c r="O21" s="601">
        <v>0</v>
      </c>
      <c r="P21" s="601">
        <v>0</v>
      </c>
      <c r="Q21" s="601">
        <v>0</v>
      </c>
      <c r="S21" s="260"/>
      <c r="T21" s="260"/>
      <c r="U21" s="260"/>
      <c r="V21" s="260"/>
      <c r="W21" s="260"/>
    </row>
    <row r="22" spans="2:23" customFormat="1" ht="14">
      <c r="B22" s="606" t="s">
        <v>6558</v>
      </c>
      <c r="C22" t="s">
        <v>6482</v>
      </c>
      <c r="D22" t="s">
        <v>6483</v>
      </c>
      <c r="F22" t="s">
        <v>552</v>
      </c>
      <c r="G22">
        <v>4</v>
      </c>
      <c r="H22">
        <v>1</v>
      </c>
      <c r="I22" s="963" t="s">
        <v>5537</v>
      </c>
      <c r="J22">
        <v>3</v>
      </c>
      <c r="K22" s="312" t="s">
        <v>3623</v>
      </c>
      <c r="L22" t="s">
        <v>6535</v>
      </c>
      <c r="M22" s="601">
        <v>0</v>
      </c>
      <c r="N22">
        <v>2</v>
      </c>
      <c r="O22" s="601">
        <v>0</v>
      </c>
      <c r="P22">
        <v>1</v>
      </c>
      <c r="Q22" s="601">
        <v>0</v>
      </c>
      <c r="S22" s="260"/>
      <c r="T22" s="260"/>
      <c r="U22" s="260"/>
      <c r="V22" s="260"/>
      <c r="W22" s="260"/>
    </row>
    <row r="23" spans="2:23" customFormat="1" ht="14">
      <c r="B23" t="s">
        <v>6399</v>
      </c>
      <c r="C23" t="s">
        <v>6400</v>
      </c>
      <c r="D23" t="s">
        <v>6401</v>
      </c>
      <c r="E23" t="s">
        <v>5788</v>
      </c>
      <c r="F23" t="s">
        <v>552</v>
      </c>
      <c r="G23">
        <v>4</v>
      </c>
      <c r="H23">
        <v>3</v>
      </c>
      <c r="I23" s="963" t="s">
        <v>5537</v>
      </c>
      <c r="J23">
        <v>3</v>
      </c>
      <c r="K23" s="312" t="s">
        <v>3623</v>
      </c>
      <c r="L23" t="s">
        <v>6535</v>
      </c>
      <c r="M23">
        <v>1</v>
      </c>
      <c r="N23">
        <v>2</v>
      </c>
      <c r="O23" s="601">
        <v>0</v>
      </c>
      <c r="P23">
        <v>2</v>
      </c>
      <c r="Q23">
        <v>1</v>
      </c>
      <c r="S23" s="260"/>
      <c r="T23" s="260"/>
      <c r="U23" s="260"/>
      <c r="V23" s="260"/>
      <c r="W23" s="260"/>
    </row>
    <row r="24" spans="2:23" customFormat="1" ht="14">
      <c r="B24" t="s">
        <v>6364</v>
      </c>
      <c r="C24" t="s">
        <v>6365</v>
      </c>
      <c r="D24" t="s">
        <v>6366</v>
      </c>
      <c r="F24" t="s">
        <v>552</v>
      </c>
      <c r="G24">
        <v>3</v>
      </c>
      <c r="H24">
        <v>4</v>
      </c>
      <c r="I24" s="316" t="s">
        <v>5537</v>
      </c>
      <c r="J24">
        <v>3</v>
      </c>
      <c r="K24" t="s">
        <v>737</v>
      </c>
      <c r="L24" t="s">
        <v>6535</v>
      </c>
      <c r="M24" s="601">
        <v>0</v>
      </c>
      <c r="N24" s="601">
        <v>0</v>
      </c>
      <c r="O24" s="601">
        <v>0</v>
      </c>
      <c r="P24" s="601">
        <v>0</v>
      </c>
      <c r="Q24" s="601">
        <v>0</v>
      </c>
      <c r="S24" s="260"/>
      <c r="T24" s="260"/>
      <c r="U24" s="260"/>
      <c r="V24" s="260"/>
      <c r="W24" s="260"/>
    </row>
    <row r="25" spans="2:23" customFormat="1" ht="14">
      <c r="B25" t="s">
        <v>6402</v>
      </c>
      <c r="C25" t="s">
        <v>6403</v>
      </c>
      <c r="D25" t="s">
        <v>6404</v>
      </c>
      <c r="E25" t="s">
        <v>5589</v>
      </c>
      <c r="F25" t="s">
        <v>552</v>
      </c>
      <c r="G25">
        <v>2</v>
      </c>
      <c r="H25">
        <v>5</v>
      </c>
      <c r="I25" s="316" t="s">
        <v>5537</v>
      </c>
      <c r="J25">
        <v>3</v>
      </c>
      <c r="K25" t="s">
        <v>737</v>
      </c>
      <c r="L25" t="s">
        <v>6535</v>
      </c>
      <c r="M25" s="601">
        <v>0</v>
      </c>
      <c r="N25" s="601">
        <v>0</v>
      </c>
      <c r="O25" s="601">
        <v>0</v>
      </c>
      <c r="P25" s="601">
        <v>0</v>
      </c>
      <c r="Q25" s="601">
        <v>0</v>
      </c>
      <c r="S25" s="260"/>
      <c r="T25" s="260"/>
      <c r="U25" s="260"/>
      <c r="V25" s="260"/>
      <c r="W25" s="260"/>
    </row>
    <row r="26" spans="2:23" customFormat="1" ht="14">
      <c r="B26" t="s">
        <v>6278</v>
      </c>
      <c r="C26" t="s">
        <v>6279</v>
      </c>
      <c r="D26" t="s">
        <v>6280</v>
      </c>
      <c r="F26" t="s">
        <v>533</v>
      </c>
      <c r="I26" s="316" t="s">
        <v>5537</v>
      </c>
      <c r="J26">
        <v>3</v>
      </c>
      <c r="K26" t="s">
        <v>737</v>
      </c>
      <c r="L26" t="s">
        <v>6535</v>
      </c>
      <c r="M26" s="601">
        <v>0</v>
      </c>
      <c r="N26" s="601">
        <v>0</v>
      </c>
      <c r="O26" s="601">
        <v>0</v>
      </c>
      <c r="P26" s="601">
        <v>0</v>
      </c>
      <c r="Q26" s="601">
        <v>0</v>
      </c>
      <c r="S26" s="260"/>
      <c r="T26" s="260"/>
      <c r="U26" s="260"/>
      <c r="V26" s="260"/>
      <c r="W26" s="260"/>
    </row>
    <row r="27" spans="2:23" customFormat="1" ht="14">
      <c r="B27" t="s">
        <v>6349</v>
      </c>
      <c r="C27" t="s">
        <v>6350</v>
      </c>
      <c r="D27" t="s">
        <v>6351</v>
      </c>
      <c r="F27" t="s">
        <v>5610</v>
      </c>
      <c r="G27">
        <v>3</v>
      </c>
      <c r="I27" s="316" t="s">
        <v>5537</v>
      </c>
      <c r="J27">
        <v>3</v>
      </c>
      <c r="K27" t="s">
        <v>737</v>
      </c>
      <c r="L27" t="s">
        <v>6535</v>
      </c>
      <c r="M27" s="601">
        <v>0</v>
      </c>
      <c r="N27" s="601">
        <v>0</v>
      </c>
      <c r="O27" s="601">
        <v>0</v>
      </c>
      <c r="P27" s="601">
        <v>0</v>
      </c>
      <c r="Q27" s="601">
        <v>0</v>
      </c>
      <c r="S27" s="260"/>
      <c r="T27" s="260"/>
      <c r="U27" s="260"/>
      <c r="V27" s="260"/>
      <c r="W27" s="260"/>
    </row>
    <row r="28" spans="2:23" customFormat="1" ht="14">
      <c r="B28" t="s">
        <v>6361</v>
      </c>
      <c r="C28" t="s">
        <v>6362</v>
      </c>
      <c r="D28" t="s">
        <v>6363</v>
      </c>
      <c r="F28" t="s">
        <v>533</v>
      </c>
      <c r="I28" s="316" t="s">
        <v>5537</v>
      </c>
      <c r="J28">
        <v>3</v>
      </c>
      <c r="K28" t="s">
        <v>737</v>
      </c>
      <c r="L28" t="s">
        <v>6535</v>
      </c>
      <c r="M28" s="601">
        <v>0</v>
      </c>
      <c r="N28" s="601">
        <v>0</v>
      </c>
      <c r="O28" s="601">
        <v>0</v>
      </c>
      <c r="P28" s="601">
        <v>0</v>
      </c>
      <c r="Q28" s="601">
        <v>0</v>
      </c>
      <c r="S28" s="260"/>
      <c r="T28" s="260"/>
      <c r="U28" s="260"/>
      <c r="V28" s="260"/>
      <c r="W28" s="260"/>
    </row>
    <row r="29" spans="2:23" customFormat="1" ht="14">
      <c r="B29" t="s">
        <v>6507</v>
      </c>
      <c r="C29" t="s">
        <v>6508</v>
      </c>
      <c r="D29" t="s">
        <v>6509</v>
      </c>
      <c r="F29" t="s">
        <v>552</v>
      </c>
      <c r="G29">
        <v>3</v>
      </c>
      <c r="H29">
        <v>3</v>
      </c>
      <c r="I29" s="316" t="s">
        <v>5537</v>
      </c>
      <c r="J29">
        <v>4</v>
      </c>
      <c r="K29" t="s">
        <v>737</v>
      </c>
      <c r="L29" t="s">
        <v>6535</v>
      </c>
      <c r="M29" s="601">
        <v>0</v>
      </c>
      <c r="N29" s="601">
        <v>0</v>
      </c>
      <c r="O29" s="601">
        <v>0</v>
      </c>
      <c r="P29" s="601">
        <v>0</v>
      </c>
      <c r="Q29" s="601">
        <v>0</v>
      </c>
      <c r="S29" s="260"/>
      <c r="T29" s="260"/>
      <c r="U29" s="260"/>
      <c r="V29" s="260"/>
      <c r="W29" s="260"/>
    </row>
    <row r="30" spans="2:23" customFormat="1" ht="14">
      <c r="B30" s="606" t="s">
        <v>6542</v>
      </c>
      <c r="C30" t="s">
        <v>6502</v>
      </c>
      <c r="D30" t="s">
        <v>6503</v>
      </c>
      <c r="F30" t="s">
        <v>552</v>
      </c>
      <c r="G30">
        <v>2</v>
      </c>
      <c r="H30">
        <v>6</v>
      </c>
      <c r="I30" s="963" t="s">
        <v>5537</v>
      </c>
      <c r="J30">
        <v>4</v>
      </c>
      <c r="K30" s="312" t="s">
        <v>3606</v>
      </c>
      <c r="L30" t="s">
        <v>6535</v>
      </c>
      <c r="M30">
        <v>1</v>
      </c>
      <c r="N30">
        <v>1</v>
      </c>
      <c r="O30">
        <v>1</v>
      </c>
      <c r="P30" s="601">
        <v>0</v>
      </c>
      <c r="Q30">
        <v>1</v>
      </c>
      <c r="S30" s="260"/>
      <c r="T30" s="260"/>
      <c r="U30" s="260"/>
      <c r="V30" s="260"/>
      <c r="W30" s="260"/>
    </row>
    <row r="31" spans="2:23" customFormat="1" ht="14">
      <c r="B31" s="606" t="s">
        <v>6560</v>
      </c>
      <c r="C31" t="s">
        <v>6438</v>
      </c>
      <c r="D31" t="s">
        <v>6439</v>
      </c>
      <c r="F31" t="s">
        <v>552</v>
      </c>
      <c r="G31">
        <v>5</v>
      </c>
      <c r="H31">
        <v>3</v>
      </c>
      <c r="I31" s="963" t="s">
        <v>5537</v>
      </c>
      <c r="J31">
        <v>5</v>
      </c>
      <c r="K31" s="312" t="s">
        <v>3606</v>
      </c>
      <c r="L31" t="s">
        <v>6535</v>
      </c>
      <c r="M31">
        <v>1</v>
      </c>
      <c r="N31" s="601">
        <v>0</v>
      </c>
      <c r="O31">
        <v>1</v>
      </c>
      <c r="P31">
        <v>1</v>
      </c>
      <c r="Q31">
        <v>1</v>
      </c>
      <c r="S31" s="260"/>
      <c r="T31" s="260"/>
      <c r="U31" s="260"/>
      <c r="V31" s="260"/>
      <c r="W31" s="260"/>
    </row>
    <row r="32" spans="2:23" customFormat="1" ht="14">
      <c r="B32" t="s">
        <v>6443</v>
      </c>
      <c r="C32" t="s">
        <v>6444</v>
      </c>
      <c r="D32" t="s">
        <v>6445</v>
      </c>
      <c r="E32" t="s">
        <v>5589</v>
      </c>
      <c r="F32" t="s">
        <v>552</v>
      </c>
      <c r="G32">
        <v>6</v>
      </c>
      <c r="H32">
        <v>6</v>
      </c>
      <c r="I32" s="963" t="s">
        <v>5537</v>
      </c>
      <c r="J32">
        <v>6</v>
      </c>
      <c r="K32" s="312" t="s">
        <v>3616</v>
      </c>
      <c r="L32" t="s">
        <v>6535</v>
      </c>
      <c r="M32" s="601">
        <v>0</v>
      </c>
      <c r="N32" s="601">
        <v>0</v>
      </c>
      <c r="O32" s="601">
        <v>0</v>
      </c>
      <c r="P32" s="601">
        <v>0</v>
      </c>
      <c r="Q32" s="601">
        <v>0</v>
      </c>
      <c r="S32" s="260"/>
      <c r="T32" s="260"/>
      <c r="U32" s="260"/>
      <c r="V32" s="260"/>
      <c r="W32" s="260"/>
    </row>
    <row r="33" spans="2:23" customFormat="1" ht="14">
      <c r="B33" t="s">
        <v>6504</v>
      </c>
      <c r="C33" t="s">
        <v>6505</v>
      </c>
      <c r="D33" t="s">
        <v>6506</v>
      </c>
      <c r="F33" t="s">
        <v>533</v>
      </c>
      <c r="I33" s="963" t="s">
        <v>5537</v>
      </c>
      <c r="J33">
        <v>7</v>
      </c>
      <c r="K33" s="312" t="s">
        <v>3623</v>
      </c>
      <c r="L33" t="s">
        <v>6535</v>
      </c>
      <c r="M33" s="601">
        <v>0</v>
      </c>
      <c r="N33">
        <v>2</v>
      </c>
      <c r="O33">
        <v>1</v>
      </c>
      <c r="P33">
        <v>1</v>
      </c>
      <c r="Q33">
        <v>2</v>
      </c>
      <c r="S33" s="260"/>
      <c r="T33" s="260"/>
      <c r="U33" s="260"/>
      <c r="V33" s="260"/>
      <c r="W33" s="260"/>
    </row>
    <row r="34" spans="2:23" customFormat="1" ht="14">
      <c r="B34" t="s">
        <v>6337</v>
      </c>
      <c r="C34" t="s">
        <v>6338</v>
      </c>
      <c r="D34" t="s">
        <v>6339</v>
      </c>
      <c r="E34" t="s">
        <v>5788</v>
      </c>
      <c r="F34" t="s">
        <v>552</v>
      </c>
      <c r="G34">
        <v>3</v>
      </c>
      <c r="H34">
        <v>2</v>
      </c>
      <c r="I34" s="966" t="s">
        <v>555</v>
      </c>
      <c r="J34">
        <v>2</v>
      </c>
      <c r="K34" t="s">
        <v>737</v>
      </c>
      <c r="L34" t="s">
        <v>6535</v>
      </c>
      <c r="M34" s="601">
        <v>0</v>
      </c>
      <c r="N34" s="601">
        <v>0</v>
      </c>
      <c r="O34" s="601">
        <v>0</v>
      </c>
      <c r="P34" s="601">
        <v>0</v>
      </c>
      <c r="Q34" s="601">
        <v>0</v>
      </c>
      <c r="S34" s="260"/>
      <c r="T34" s="260"/>
      <c r="U34" s="260"/>
      <c r="V34" s="260"/>
      <c r="W34" s="260"/>
    </row>
    <row r="35" spans="2:23" customFormat="1" ht="14">
      <c r="B35" t="s">
        <v>6331</v>
      </c>
      <c r="C35" t="s">
        <v>6332</v>
      </c>
      <c r="D35" t="s">
        <v>6333</v>
      </c>
      <c r="F35" t="s">
        <v>552</v>
      </c>
      <c r="G35">
        <v>2</v>
      </c>
      <c r="H35">
        <v>3</v>
      </c>
      <c r="I35" s="966" t="s">
        <v>555</v>
      </c>
      <c r="J35">
        <v>2</v>
      </c>
      <c r="K35" t="s">
        <v>737</v>
      </c>
      <c r="L35" t="s">
        <v>6535</v>
      </c>
      <c r="M35" s="601">
        <v>0</v>
      </c>
      <c r="N35" s="601">
        <v>0</v>
      </c>
      <c r="O35" s="601">
        <v>0</v>
      </c>
      <c r="P35" s="601">
        <v>0</v>
      </c>
      <c r="Q35" s="601">
        <v>0</v>
      </c>
      <c r="S35" s="260"/>
      <c r="T35" s="260"/>
      <c r="U35" s="260"/>
      <c r="V35" s="260"/>
      <c r="W35" s="260"/>
    </row>
    <row r="36" spans="2:23" customFormat="1" ht="14">
      <c r="B36" s="606" t="s">
        <v>6556</v>
      </c>
      <c r="C36" t="s">
        <v>6421</v>
      </c>
      <c r="D36" t="s">
        <v>6422</v>
      </c>
      <c r="F36" t="s">
        <v>533</v>
      </c>
      <c r="I36" s="973" t="s">
        <v>555</v>
      </c>
      <c r="J36">
        <v>2</v>
      </c>
      <c r="K36" s="312" t="s">
        <v>3606</v>
      </c>
      <c r="L36" t="s">
        <v>6535</v>
      </c>
      <c r="M36">
        <v>1</v>
      </c>
      <c r="N36">
        <v>1</v>
      </c>
      <c r="O36">
        <v>1</v>
      </c>
      <c r="P36">
        <v>1</v>
      </c>
      <c r="Q36" s="601">
        <v>0</v>
      </c>
      <c r="S36" s="260"/>
      <c r="T36" s="260"/>
      <c r="U36" s="260"/>
      <c r="V36" s="260"/>
      <c r="W36" s="260"/>
    </row>
    <row r="37" spans="2:23" customFormat="1" ht="14">
      <c r="B37" t="s">
        <v>6455</v>
      </c>
      <c r="C37" t="s">
        <v>6456</v>
      </c>
      <c r="D37" t="s">
        <v>6457</v>
      </c>
      <c r="F37" t="s">
        <v>533</v>
      </c>
      <c r="I37" s="973" t="s">
        <v>555</v>
      </c>
      <c r="J37">
        <v>3</v>
      </c>
      <c r="K37" s="312" t="s">
        <v>3623</v>
      </c>
      <c r="L37" t="s">
        <v>6535</v>
      </c>
      <c r="M37">
        <v>2</v>
      </c>
      <c r="N37">
        <v>2</v>
      </c>
      <c r="O37">
        <v>2</v>
      </c>
      <c r="P37">
        <v>2</v>
      </c>
      <c r="Q37">
        <v>2</v>
      </c>
      <c r="S37" s="260"/>
      <c r="T37" s="260"/>
      <c r="U37" s="260"/>
      <c r="V37" s="260"/>
      <c r="W37" s="260"/>
    </row>
    <row r="38" spans="2:23" customFormat="1" ht="14">
      <c r="B38" t="s">
        <v>6446</v>
      </c>
      <c r="C38" t="s">
        <v>6447</v>
      </c>
      <c r="D38" t="s">
        <v>6448</v>
      </c>
      <c r="F38" t="s">
        <v>552</v>
      </c>
      <c r="G38">
        <v>4</v>
      </c>
      <c r="H38">
        <v>4</v>
      </c>
      <c r="I38" s="973" t="s">
        <v>555</v>
      </c>
      <c r="J38">
        <v>4</v>
      </c>
      <c r="K38" s="312" t="s">
        <v>3623</v>
      </c>
      <c r="L38" t="s">
        <v>6535</v>
      </c>
      <c r="M38">
        <v>2</v>
      </c>
      <c r="N38">
        <v>2</v>
      </c>
      <c r="O38">
        <v>0</v>
      </c>
      <c r="P38">
        <v>2</v>
      </c>
      <c r="Q38">
        <v>2</v>
      </c>
      <c r="S38" s="260"/>
      <c r="T38" s="260"/>
      <c r="U38" s="260"/>
      <c r="V38" s="260"/>
      <c r="W38" s="260"/>
    </row>
    <row r="39" spans="2:23" customFormat="1" ht="14">
      <c r="B39" t="s">
        <v>6493</v>
      </c>
      <c r="C39" t="s">
        <v>6494</v>
      </c>
      <c r="D39" t="s">
        <v>6495</v>
      </c>
      <c r="F39" t="s">
        <v>533</v>
      </c>
      <c r="I39" s="973" t="s">
        <v>555</v>
      </c>
      <c r="J39">
        <v>4</v>
      </c>
      <c r="K39" s="312" t="s">
        <v>3616</v>
      </c>
      <c r="L39" t="s">
        <v>6535</v>
      </c>
      <c r="M39" s="601">
        <v>0</v>
      </c>
      <c r="N39" s="601">
        <v>0</v>
      </c>
      <c r="O39" s="601">
        <v>0</v>
      </c>
      <c r="P39" s="601">
        <v>0</v>
      </c>
      <c r="Q39" s="601">
        <v>0</v>
      </c>
      <c r="S39" s="260"/>
      <c r="T39" s="260"/>
      <c r="U39" s="260"/>
      <c r="V39" s="260"/>
      <c r="W39" s="260"/>
    </row>
    <row r="40" spans="2:23" customFormat="1" ht="14">
      <c r="B40" t="s">
        <v>6334</v>
      </c>
      <c r="C40" t="s">
        <v>6335</v>
      </c>
      <c r="D40" t="s">
        <v>6336</v>
      </c>
      <c r="E40" t="s">
        <v>5788</v>
      </c>
      <c r="F40" t="s">
        <v>552</v>
      </c>
      <c r="G40">
        <v>3</v>
      </c>
      <c r="H40">
        <v>5</v>
      </c>
      <c r="I40" s="966" t="s">
        <v>555</v>
      </c>
      <c r="J40">
        <v>5</v>
      </c>
      <c r="K40" t="s">
        <v>737</v>
      </c>
      <c r="L40" t="s">
        <v>6535</v>
      </c>
      <c r="M40" s="601">
        <v>0</v>
      </c>
      <c r="N40" s="601">
        <v>0</v>
      </c>
      <c r="O40" s="601">
        <v>0</v>
      </c>
      <c r="P40" s="601">
        <v>0</v>
      </c>
      <c r="Q40" s="601">
        <v>0</v>
      </c>
      <c r="S40" s="260"/>
      <c r="T40" s="260"/>
      <c r="U40" s="260"/>
      <c r="V40" s="260"/>
      <c r="W40" s="260"/>
    </row>
    <row r="41" spans="2:23" customFormat="1" ht="14">
      <c r="B41" s="606" t="s">
        <v>6559</v>
      </c>
      <c r="C41" t="s">
        <v>6419</v>
      </c>
      <c r="D41" t="s">
        <v>6420</v>
      </c>
      <c r="F41" t="s">
        <v>552</v>
      </c>
      <c r="G41">
        <v>5</v>
      </c>
      <c r="H41">
        <v>5</v>
      </c>
      <c r="I41" s="973" t="s">
        <v>555</v>
      </c>
      <c r="J41">
        <v>6</v>
      </c>
      <c r="K41" s="312" t="s">
        <v>3606</v>
      </c>
      <c r="L41" t="s">
        <v>6535</v>
      </c>
      <c r="M41">
        <v>1</v>
      </c>
      <c r="N41" s="601">
        <v>0</v>
      </c>
      <c r="O41">
        <v>1</v>
      </c>
      <c r="P41">
        <v>1</v>
      </c>
      <c r="Q41" s="601">
        <v>0</v>
      </c>
      <c r="S41" s="260"/>
      <c r="T41" s="260"/>
      <c r="U41" s="260"/>
      <c r="V41" s="260"/>
      <c r="W41" s="260"/>
    </row>
    <row r="42" spans="2:23" customFormat="1" ht="14">
      <c r="B42" t="s">
        <v>6328</v>
      </c>
      <c r="C42" t="s">
        <v>6329</v>
      </c>
      <c r="D42" t="s">
        <v>6330</v>
      </c>
      <c r="F42" t="s">
        <v>533</v>
      </c>
      <c r="I42" s="973" t="s">
        <v>555</v>
      </c>
      <c r="J42">
        <v>7</v>
      </c>
      <c r="K42" s="312" t="s">
        <v>3616</v>
      </c>
      <c r="L42" t="s">
        <v>6535</v>
      </c>
      <c r="M42" s="601">
        <v>0</v>
      </c>
      <c r="N42" s="601">
        <v>0</v>
      </c>
      <c r="O42" s="601">
        <v>0</v>
      </c>
      <c r="P42" s="601">
        <v>0</v>
      </c>
      <c r="Q42" s="601">
        <v>0</v>
      </c>
      <c r="S42" s="260"/>
      <c r="T42" s="260"/>
      <c r="U42" s="260"/>
      <c r="V42" s="260"/>
      <c r="W42" s="260"/>
    </row>
    <row r="43" spans="2:23" customFormat="1" ht="14">
      <c r="B43" t="s">
        <v>6367</v>
      </c>
      <c r="C43" t="s">
        <v>6368</v>
      </c>
      <c r="D43" t="s">
        <v>6369</v>
      </c>
      <c r="F43" t="s">
        <v>533</v>
      </c>
      <c r="I43" s="973" t="s">
        <v>555</v>
      </c>
      <c r="J43">
        <v>8</v>
      </c>
      <c r="K43" s="312" t="s">
        <v>3616</v>
      </c>
      <c r="L43" t="s">
        <v>6535</v>
      </c>
      <c r="M43" s="601">
        <v>0</v>
      </c>
      <c r="N43" s="601">
        <v>0</v>
      </c>
      <c r="O43" s="601">
        <v>0</v>
      </c>
      <c r="P43" s="601">
        <v>0</v>
      </c>
      <c r="Q43" s="601">
        <v>0</v>
      </c>
      <c r="S43" s="260"/>
      <c r="T43" s="260"/>
      <c r="U43" s="260"/>
      <c r="V43" s="260"/>
      <c r="W43" s="260"/>
    </row>
    <row r="44" spans="2:23" customFormat="1" ht="14">
      <c r="B44" t="s">
        <v>6246</v>
      </c>
      <c r="C44" t="s">
        <v>6247</v>
      </c>
      <c r="D44" t="s">
        <v>6248</v>
      </c>
      <c r="F44" t="s">
        <v>552</v>
      </c>
      <c r="G44">
        <v>1</v>
      </c>
      <c r="H44">
        <v>1</v>
      </c>
      <c r="I44" s="967" t="s">
        <v>576</v>
      </c>
      <c r="J44">
        <v>1</v>
      </c>
      <c r="K44" t="s">
        <v>737</v>
      </c>
      <c r="L44" t="s">
        <v>6535</v>
      </c>
      <c r="M44" s="601">
        <v>0</v>
      </c>
      <c r="N44" s="601">
        <v>0</v>
      </c>
      <c r="O44" s="601">
        <v>0</v>
      </c>
      <c r="P44" s="601">
        <v>0</v>
      </c>
      <c r="Q44" s="601">
        <v>0</v>
      </c>
      <c r="S44" s="260"/>
      <c r="T44" s="260"/>
      <c r="U44" s="260"/>
      <c r="V44" s="260"/>
      <c r="W44" s="260"/>
    </row>
    <row r="45" spans="2:23" customFormat="1" ht="14">
      <c r="B45" t="s">
        <v>6249</v>
      </c>
      <c r="C45" t="s">
        <v>6250</v>
      </c>
      <c r="D45" t="s">
        <v>6251</v>
      </c>
      <c r="E45" t="s">
        <v>5655</v>
      </c>
      <c r="F45" t="s">
        <v>552</v>
      </c>
      <c r="G45">
        <v>1</v>
      </c>
      <c r="H45">
        <v>5</v>
      </c>
      <c r="I45" s="967" t="s">
        <v>576</v>
      </c>
      <c r="J45">
        <v>2</v>
      </c>
      <c r="K45" t="s">
        <v>737</v>
      </c>
      <c r="L45" t="s">
        <v>6535</v>
      </c>
      <c r="M45" s="601">
        <v>0</v>
      </c>
      <c r="N45" s="601">
        <v>0</v>
      </c>
      <c r="O45" s="601">
        <v>0</v>
      </c>
      <c r="P45" s="601">
        <v>0</v>
      </c>
      <c r="Q45" s="601">
        <v>0</v>
      </c>
      <c r="S45" s="260"/>
      <c r="T45" s="260"/>
      <c r="U45" s="260"/>
      <c r="V45" s="260"/>
      <c r="W45" s="260"/>
    </row>
    <row r="46" spans="2:23" customFormat="1" ht="14">
      <c r="B46" t="s">
        <v>6243</v>
      </c>
      <c r="C46" t="s">
        <v>6244</v>
      </c>
      <c r="D46" t="s">
        <v>6245</v>
      </c>
      <c r="F46" t="s">
        <v>533</v>
      </c>
      <c r="I46" s="967" t="s">
        <v>576</v>
      </c>
      <c r="J46">
        <v>2</v>
      </c>
      <c r="K46" t="s">
        <v>737</v>
      </c>
      <c r="L46" t="s">
        <v>6535</v>
      </c>
      <c r="M46" s="601">
        <v>0</v>
      </c>
      <c r="N46" s="601">
        <v>0</v>
      </c>
      <c r="O46" s="601">
        <v>0</v>
      </c>
      <c r="P46" s="601">
        <v>0</v>
      </c>
      <c r="Q46" s="601">
        <v>0</v>
      </c>
      <c r="S46" s="260"/>
      <c r="T46" s="260"/>
      <c r="U46" s="260"/>
      <c r="V46" s="260"/>
      <c r="W46" s="260"/>
    </row>
    <row r="47" spans="2:23" customFormat="1" ht="14">
      <c r="B47" t="s">
        <v>6487</v>
      </c>
      <c r="C47" t="s">
        <v>6488</v>
      </c>
      <c r="D47" t="s">
        <v>6489</v>
      </c>
      <c r="F47" t="s">
        <v>533</v>
      </c>
      <c r="I47" s="974" t="s">
        <v>576</v>
      </c>
      <c r="J47">
        <v>2</v>
      </c>
      <c r="K47" s="312" t="s">
        <v>3623</v>
      </c>
      <c r="L47" t="s">
        <v>6535</v>
      </c>
      <c r="M47">
        <v>2</v>
      </c>
      <c r="N47">
        <v>2</v>
      </c>
      <c r="O47">
        <v>2</v>
      </c>
      <c r="P47">
        <v>2</v>
      </c>
      <c r="Q47">
        <v>2</v>
      </c>
      <c r="S47" s="260"/>
      <c r="T47" s="260"/>
      <c r="U47" s="260"/>
      <c r="V47" s="260"/>
      <c r="W47" s="260"/>
    </row>
    <row r="48" spans="2:23" customFormat="1" ht="14">
      <c r="B48" t="s">
        <v>6490</v>
      </c>
      <c r="C48" t="s">
        <v>6491</v>
      </c>
      <c r="D48" t="s">
        <v>6492</v>
      </c>
      <c r="F48" t="s">
        <v>533</v>
      </c>
      <c r="I48" s="974" t="s">
        <v>576</v>
      </c>
      <c r="J48">
        <v>3</v>
      </c>
      <c r="K48" s="312" t="s">
        <v>3616</v>
      </c>
      <c r="L48" t="s">
        <v>6535</v>
      </c>
      <c r="M48" s="601">
        <v>0</v>
      </c>
      <c r="N48" s="601">
        <v>0</v>
      </c>
      <c r="O48" s="601">
        <v>0</v>
      </c>
      <c r="P48" s="601">
        <v>0</v>
      </c>
      <c r="Q48" s="601">
        <v>0</v>
      </c>
      <c r="S48" s="260"/>
      <c r="T48" s="260"/>
      <c r="U48" s="260"/>
      <c r="V48" s="260"/>
      <c r="W48" s="260"/>
    </row>
    <row r="49" spans="2:23" customFormat="1" ht="14">
      <c r="B49" s="606" t="s">
        <v>6655</v>
      </c>
      <c r="C49" t="s">
        <v>6425</v>
      </c>
      <c r="D49" t="s">
        <v>6426</v>
      </c>
      <c r="F49" t="s">
        <v>5610</v>
      </c>
      <c r="G49">
        <v>2</v>
      </c>
      <c r="I49" s="974" t="s">
        <v>576</v>
      </c>
      <c r="J49">
        <v>4</v>
      </c>
      <c r="K49" s="312" t="s">
        <v>3606</v>
      </c>
      <c r="L49" t="s">
        <v>6535</v>
      </c>
      <c r="M49">
        <v>1</v>
      </c>
      <c r="N49">
        <v>1</v>
      </c>
      <c r="O49" s="970">
        <v>0</v>
      </c>
      <c r="P49" s="970">
        <v>0</v>
      </c>
      <c r="Q49">
        <v>1</v>
      </c>
      <c r="S49" s="260"/>
      <c r="T49" s="260"/>
      <c r="U49" s="260"/>
      <c r="V49" s="260"/>
      <c r="W49" s="260"/>
    </row>
    <row r="50" spans="2:23" customFormat="1" ht="14">
      <c r="B50" t="s">
        <v>6240</v>
      </c>
      <c r="C50" t="s">
        <v>6241</v>
      </c>
      <c r="D50" t="s">
        <v>6242</v>
      </c>
      <c r="E50" t="s">
        <v>5655</v>
      </c>
      <c r="F50" t="s">
        <v>552</v>
      </c>
      <c r="G50">
        <v>5</v>
      </c>
      <c r="H50">
        <v>5</v>
      </c>
      <c r="I50" s="974" t="s">
        <v>576</v>
      </c>
      <c r="J50">
        <v>5</v>
      </c>
      <c r="K50" s="312" t="s">
        <v>3616</v>
      </c>
      <c r="L50" t="s">
        <v>6535</v>
      </c>
      <c r="M50" s="601">
        <v>0</v>
      </c>
      <c r="N50" s="601">
        <v>0</v>
      </c>
      <c r="O50" s="601">
        <v>0</v>
      </c>
      <c r="P50" s="601">
        <v>0</v>
      </c>
      <c r="Q50" s="601">
        <v>0</v>
      </c>
      <c r="S50" s="260"/>
      <c r="T50" s="260"/>
      <c r="U50" s="260"/>
      <c r="V50" s="260"/>
      <c r="W50" s="260"/>
    </row>
    <row r="51" spans="2:23" customFormat="1" ht="14">
      <c r="B51" s="606" t="s">
        <v>6548</v>
      </c>
      <c r="C51" t="s">
        <v>6510</v>
      </c>
      <c r="D51" t="s">
        <v>6511</v>
      </c>
      <c r="F51" t="s">
        <v>552</v>
      </c>
      <c r="G51">
        <v>4</v>
      </c>
      <c r="H51">
        <v>4</v>
      </c>
      <c r="I51" s="974" t="s">
        <v>576</v>
      </c>
      <c r="J51">
        <v>6</v>
      </c>
      <c r="K51" s="312" t="s">
        <v>3606</v>
      </c>
      <c r="L51" t="s">
        <v>6535</v>
      </c>
      <c r="M51">
        <v>1</v>
      </c>
      <c r="N51">
        <v>1</v>
      </c>
      <c r="O51" s="970">
        <v>0</v>
      </c>
      <c r="P51" s="601">
        <v>0</v>
      </c>
      <c r="Q51">
        <v>1</v>
      </c>
      <c r="S51" s="260"/>
      <c r="T51" s="260"/>
      <c r="U51" s="260"/>
      <c r="V51" s="260"/>
      <c r="W51" s="260"/>
    </row>
    <row r="52" spans="2:23" customFormat="1" ht="14">
      <c r="B52" t="s">
        <v>6512</v>
      </c>
      <c r="C52" t="s">
        <v>6513</v>
      </c>
      <c r="D52" t="s">
        <v>6514</v>
      </c>
      <c r="E52" t="s">
        <v>6166</v>
      </c>
      <c r="F52" t="s">
        <v>552</v>
      </c>
      <c r="G52">
        <v>8</v>
      </c>
      <c r="H52">
        <v>5</v>
      </c>
      <c r="I52" s="974" t="s">
        <v>576</v>
      </c>
      <c r="J52">
        <v>7</v>
      </c>
      <c r="K52" s="312" t="s">
        <v>3616</v>
      </c>
      <c r="L52" t="s">
        <v>6535</v>
      </c>
      <c r="M52" s="601">
        <v>0</v>
      </c>
      <c r="N52" s="601">
        <v>0</v>
      </c>
      <c r="O52" s="601">
        <v>0</v>
      </c>
      <c r="P52" s="601">
        <v>0</v>
      </c>
      <c r="Q52" s="601">
        <v>0</v>
      </c>
      <c r="S52" s="260"/>
      <c r="T52" s="260"/>
      <c r="U52" s="260"/>
      <c r="V52" s="260"/>
      <c r="W52" s="260"/>
    </row>
    <row r="53" spans="2:23" customFormat="1" ht="14">
      <c r="B53" t="s">
        <v>6391</v>
      </c>
      <c r="C53" t="s">
        <v>6392</v>
      </c>
      <c r="D53" t="s">
        <v>6393</v>
      </c>
      <c r="F53" t="s">
        <v>533</v>
      </c>
      <c r="I53" s="974" t="s">
        <v>576</v>
      </c>
      <c r="J53">
        <v>8</v>
      </c>
      <c r="K53" s="312" t="s">
        <v>3623</v>
      </c>
      <c r="L53" t="s">
        <v>6535</v>
      </c>
      <c r="M53">
        <v>2</v>
      </c>
      <c r="N53">
        <v>1</v>
      </c>
      <c r="O53">
        <v>2</v>
      </c>
      <c r="P53">
        <v>2</v>
      </c>
      <c r="Q53">
        <v>2</v>
      </c>
      <c r="S53" s="260"/>
      <c r="T53" s="260"/>
      <c r="U53" s="260"/>
      <c r="V53" s="260"/>
      <c r="W53" s="260"/>
    </row>
    <row r="54" spans="2:23" customFormat="1" ht="14">
      <c r="B54" t="s">
        <v>6263</v>
      </c>
      <c r="C54" t="s">
        <v>6264</v>
      </c>
      <c r="D54" t="s">
        <v>6265</v>
      </c>
      <c r="F54" t="s">
        <v>533</v>
      </c>
      <c r="I54" s="968" t="s">
        <v>591</v>
      </c>
      <c r="J54">
        <v>2</v>
      </c>
      <c r="K54" t="s">
        <v>737</v>
      </c>
      <c r="L54" t="s">
        <v>6535</v>
      </c>
      <c r="M54" s="601">
        <v>0</v>
      </c>
      <c r="N54" s="601">
        <v>0</v>
      </c>
      <c r="O54" s="601">
        <v>0</v>
      </c>
      <c r="P54" s="601">
        <v>0</v>
      </c>
      <c r="Q54" s="601">
        <v>0</v>
      </c>
      <c r="S54" s="260"/>
      <c r="T54" s="260"/>
      <c r="U54" s="260"/>
      <c r="V54" s="260"/>
      <c r="W54" s="260"/>
    </row>
    <row r="55" spans="2:23" customFormat="1" ht="14">
      <c r="B55" t="s">
        <v>6281</v>
      </c>
      <c r="C55" t="s">
        <v>6282</v>
      </c>
      <c r="D55" t="s">
        <v>6283</v>
      </c>
      <c r="F55" t="s">
        <v>552</v>
      </c>
      <c r="G55">
        <v>4</v>
      </c>
      <c r="H55">
        <v>3</v>
      </c>
      <c r="I55" s="968" t="s">
        <v>591</v>
      </c>
      <c r="J55">
        <v>3</v>
      </c>
      <c r="K55" t="s">
        <v>737</v>
      </c>
      <c r="L55" t="s">
        <v>6535</v>
      </c>
      <c r="M55" s="601">
        <v>0</v>
      </c>
      <c r="N55" s="601">
        <v>0</v>
      </c>
      <c r="O55" s="601">
        <v>0</v>
      </c>
      <c r="P55" s="601">
        <v>0</v>
      </c>
      <c r="Q55" s="601">
        <v>0</v>
      </c>
      <c r="S55" s="260"/>
      <c r="T55" s="260"/>
      <c r="U55" s="260"/>
      <c r="V55" s="260"/>
      <c r="W55" s="260"/>
    </row>
    <row r="56" spans="2:23" customFormat="1" ht="14">
      <c r="B56" t="s">
        <v>6370</v>
      </c>
      <c r="C56" t="s">
        <v>6371</v>
      </c>
      <c r="D56" t="s">
        <v>6372</v>
      </c>
      <c r="F56" t="s">
        <v>552</v>
      </c>
      <c r="G56">
        <v>2</v>
      </c>
      <c r="H56">
        <v>5</v>
      </c>
      <c r="I56" s="975" t="s">
        <v>591</v>
      </c>
      <c r="J56">
        <v>3</v>
      </c>
      <c r="K56" s="312" t="s">
        <v>3616</v>
      </c>
      <c r="L56" t="s">
        <v>6535</v>
      </c>
      <c r="M56" s="601">
        <v>0</v>
      </c>
      <c r="N56" s="601">
        <v>0</v>
      </c>
      <c r="O56" s="601">
        <v>0</v>
      </c>
      <c r="P56" s="601">
        <v>0</v>
      </c>
      <c r="Q56" s="601">
        <v>0</v>
      </c>
      <c r="S56" s="260"/>
      <c r="T56" s="260"/>
      <c r="U56" s="260"/>
      <c r="V56" s="260"/>
      <c r="W56" s="260"/>
    </row>
    <row r="57" spans="2:23" customFormat="1" ht="14">
      <c r="B57" t="s">
        <v>6379</v>
      </c>
      <c r="C57" t="s">
        <v>6380</v>
      </c>
      <c r="D57" t="s">
        <v>6381</v>
      </c>
      <c r="F57" t="s">
        <v>533</v>
      </c>
      <c r="I57" s="975" t="s">
        <v>591</v>
      </c>
      <c r="J57">
        <v>3</v>
      </c>
      <c r="K57" s="312" t="s">
        <v>3616</v>
      </c>
      <c r="L57" t="s">
        <v>6535</v>
      </c>
      <c r="M57" s="601">
        <v>0</v>
      </c>
      <c r="N57" s="601">
        <v>0</v>
      </c>
      <c r="O57" s="601">
        <v>0</v>
      </c>
      <c r="P57" s="601">
        <v>0</v>
      </c>
      <c r="Q57" s="601">
        <v>0</v>
      </c>
      <c r="S57" s="260"/>
      <c r="T57" s="260"/>
      <c r="U57" s="260"/>
      <c r="V57" s="260"/>
      <c r="W57" s="260"/>
    </row>
    <row r="58" spans="2:23" customFormat="1" ht="14">
      <c r="B58" s="606" t="s">
        <v>6546</v>
      </c>
      <c r="C58" t="s">
        <v>6477</v>
      </c>
      <c r="D58" t="s">
        <v>6478</v>
      </c>
      <c r="F58" t="s">
        <v>552</v>
      </c>
      <c r="G58">
        <v>4</v>
      </c>
      <c r="H58">
        <v>4</v>
      </c>
      <c r="I58" s="975" t="s">
        <v>591</v>
      </c>
      <c r="J58">
        <v>4</v>
      </c>
      <c r="K58" s="312" t="s">
        <v>3606</v>
      </c>
      <c r="L58" t="s">
        <v>6535</v>
      </c>
      <c r="M58">
        <v>1</v>
      </c>
      <c r="N58" s="601">
        <v>0</v>
      </c>
      <c r="O58" s="601">
        <v>0</v>
      </c>
      <c r="P58">
        <v>1</v>
      </c>
      <c r="Q58">
        <v>1</v>
      </c>
      <c r="S58" s="260"/>
      <c r="T58" s="260"/>
      <c r="U58" s="260"/>
      <c r="V58" s="260"/>
      <c r="W58" s="260"/>
    </row>
    <row r="59" spans="2:23" customFormat="1" ht="14">
      <c r="B59" t="s">
        <v>6396</v>
      </c>
      <c r="C59" t="s">
        <v>6397</v>
      </c>
      <c r="D59" t="s">
        <v>6398</v>
      </c>
      <c r="F59" t="s">
        <v>533</v>
      </c>
      <c r="I59" s="975" t="s">
        <v>591</v>
      </c>
      <c r="J59">
        <v>4</v>
      </c>
      <c r="K59" s="312" t="s">
        <v>3616</v>
      </c>
      <c r="L59" t="s">
        <v>6535</v>
      </c>
      <c r="M59" s="601">
        <v>0</v>
      </c>
      <c r="N59" s="601">
        <v>0</v>
      </c>
      <c r="O59" s="601">
        <v>0</v>
      </c>
      <c r="P59" s="601">
        <v>0</v>
      </c>
      <c r="Q59" s="601">
        <v>0</v>
      </c>
      <c r="S59" s="260"/>
      <c r="T59" s="260"/>
      <c r="U59" s="260"/>
      <c r="V59" s="260"/>
      <c r="W59" s="260"/>
    </row>
    <row r="60" spans="2:23" customFormat="1" ht="14">
      <c r="B60" t="s">
        <v>6518</v>
      </c>
      <c r="C60" t="s">
        <v>6519</v>
      </c>
      <c r="D60" t="s">
        <v>6520</v>
      </c>
      <c r="E60" t="s">
        <v>6166</v>
      </c>
      <c r="F60" t="s">
        <v>552</v>
      </c>
      <c r="G60">
        <v>3</v>
      </c>
      <c r="H60">
        <v>3</v>
      </c>
      <c r="I60" s="968" t="s">
        <v>591</v>
      </c>
      <c r="J60">
        <v>5</v>
      </c>
      <c r="K60" t="s">
        <v>737</v>
      </c>
      <c r="L60" t="s">
        <v>6535</v>
      </c>
      <c r="M60" s="601">
        <v>0</v>
      </c>
      <c r="N60" s="601">
        <v>0</v>
      </c>
      <c r="O60" s="601">
        <v>0</v>
      </c>
      <c r="P60" s="601">
        <v>0</v>
      </c>
      <c r="Q60" s="601">
        <v>0</v>
      </c>
      <c r="S60" s="260"/>
      <c r="T60" s="260"/>
      <c r="U60" s="260"/>
      <c r="V60" s="260"/>
      <c r="W60" s="260"/>
    </row>
    <row r="61" spans="2:23" customFormat="1" ht="14">
      <c r="B61" s="606" t="s">
        <v>6541</v>
      </c>
      <c r="C61" t="s">
        <v>6261</v>
      </c>
      <c r="D61" t="s">
        <v>6262</v>
      </c>
      <c r="F61" t="s">
        <v>552</v>
      </c>
      <c r="G61">
        <v>8</v>
      </c>
      <c r="H61">
        <v>8</v>
      </c>
      <c r="I61" s="975" t="s">
        <v>591</v>
      </c>
      <c r="J61">
        <v>8</v>
      </c>
      <c r="K61" s="312" t="s">
        <v>3606</v>
      </c>
      <c r="L61" t="s">
        <v>6535</v>
      </c>
      <c r="M61" s="601">
        <v>0</v>
      </c>
      <c r="N61">
        <v>1</v>
      </c>
      <c r="O61">
        <v>1</v>
      </c>
      <c r="P61" s="601">
        <v>0</v>
      </c>
      <c r="Q61">
        <v>1</v>
      </c>
      <c r="S61" s="260"/>
      <c r="T61" s="260"/>
      <c r="U61" s="260"/>
      <c r="V61" s="260"/>
      <c r="W61" s="260"/>
    </row>
    <row r="62" spans="2:23" customFormat="1" ht="14">
      <c r="B62" t="s">
        <v>6376</v>
      </c>
      <c r="C62" t="s">
        <v>6377</v>
      </c>
      <c r="D62" t="s">
        <v>6378</v>
      </c>
      <c r="F62" t="s">
        <v>533</v>
      </c>
      <c r="I62" s="975" t="s">
        <v>591</v>
      </c>
      <c r="J62">
        <v>8</v>
      </c>
      <c r="K62" s="312" t="s">
        <v>3623</v>
      </c>
      <c r="L62" t="s">
        <v>6535</v>
      </c>
      <c r="M62" s="601">
        <v>0</v>
      </c>
      <c r="N62" s="601">
        <v>0</v>
      </c>
      <c r="O62" s="601">
        <v>0</v>
      </c>
      <c r="P62">
        <v>2</v>
      </c>
      <c r="Q62">
        <v>1</v>
      </c>
      <c r="S62" s="260"/>
      <c r="T62" s="260"/>
      <c r="U62" s="260"/>
      <c r="V62" s="260"/>
      <c r="W62" s="260"/>
    </row>
    <row r="63" spans="2:23" customFormat="1" ht="14">
      <c r="B63" t="s">
        <v>6266</v>
      </c>
      <c r="C63" t="s">
        <v>6267</v>
      </c>
      <c r="D63" t="s">
        <v>6268</v>
      </c>
      <c r="E63" t="s">
        <v>5788</v>
      </c>
      <c r="F63" t="s">
        <v>552</v>
      </c>
      <c r="G63">
        <v>8</v>
      </c>
      <c r="H63">
        <v>8</v>
      </c>
      <c r="I63" s="975" t="s">
        <v>591</v>
      </c>
      <c r="J63">
        <v>9</v>
      </c>
      <c r="K63" s="312" t="s">
        <v>3623</v>
      </c>
      <c r="L63" t="s">
        <v>6535</v>
      </c>
      <c r="M63">
        <v>2</v>
      </c>
      <c r="N63">
        <v>2</v>
      </c>
      <c r="O63">
        <v>2</v>
      </c>
      <c r="P63">
        <v>2</v>
      </c>
      <c r="Q63">
        <v>2</v>
      </c>
      <c r="S63" s="260"/>
      <c r="T63" s="260"/>
      <c r="U63" s="260"/>
      <c r="V63" s="260"/>
      <c r="W63" s="260"/>
    </row>
    <row r="64" spans="2:23" customFormat="1" ht="14">
      <c r="B64" t="s">
        <v>6499</v>
      </c>
      <c r="C64" t="s">
        <v>6500</v>
      </c>
      <c r="D64" t="s">
        <v>6501</v>
      </c>
      <c r="E64" t="s">
        <v>6299</v>
      </c>
      <c r="F64" t="s">
        <v>552</v>
      </c>
      <c r="G64">
        <v>2</v>
      </c>
      <c r="H64">
        <v>1</v>
      </c>
      <c r="I64" s="309" t="s">
        <v>3673</v>
      </c>
      <c r="J64">
        <v>1</v>
      </c>
      <c r="K64" s="312" t="s">
        <v>3616</v>
      </c>
      <c r="L64" t="s">
        <v>6535</v>
      </c>
      <c r="M64" s="601">
        <v>0</v>
      </c>
      <c r="N64" s="601">
        <v>0</v>
      </c>
      <c r="O64" s="601">
        <v>0</v>
      </c>
      <c r="P64" s="601">
        <v>0</v>
      </c>
      <c r="Q64" s="601">
        <v>0</v>
      </c>
      <c r="S64" s="260"/>
      <c r="T64" s="260"/>
      <c r="U64" s="260"/>
      <c r="V64" s="260"/>
      <c r="W64" s="260"/>
    </row>
    <row r="65" spans="2:23" customFormat="1" ht="14">
      <c r="B65" t="s">
        <v>6340</v>
      </c>
      <c r="C65" t="s">
        <v>6341</v>
      </c>
      <c r="D65" t="s">
        <v>6342</v>
      </c>
      <c r="F65" t="s">
        <v>552</v>
      </c>
      <c r="G65">
        <v>3</v>
      </c>
      <c r="H65">
        <v>2</v>
      </c>
      <c r="I65" s="309" t="s">
        <v>3673</v>
      </c>
      <c r="J65">
        <v>2</v>
      </c>
      <c r="K65" t="s">
        <v>737</v>
      </c>
      <c r="L65" t="s">
        <v>6535</v>
      </c>
      <c r="M65" s="601">
        <v>0</v>
      </c>
      <c r="N65" s="601">
        <v>0</v>
      </c>
      <c r="O65" s="601">
        <v>0</v>
      </c>
      <c r="P65" s="601">
        <v>0</v>
      </c>
      <c r="Q65" s="601">
        <v>0</v>
      </c>
      <c r="S65" s="260"/>
      <c r="T65" s="260"/>
      <c r="U65" s="260"/>
      <c r="V65" s="260"/>
      <c r="W65" s="260"/>
    </row>
    <row r="66" spans="2:23" customFormat="1" ht="14">
      <c r="B66" t="s">
        <v>6346</v>
      </c>
      <c r="C66" t="s">
        <v>6347</v>
      </c>
      <c r="D66" t="s">
        <v>6348</v>
      </c>
      <c r="F66" t="s">
        <v>552</v>
      </c>
      <c r="G66">
        <v>3</v>
      </c>
      <c r="H66">
        <v>2</v>
      </c>
      <c r="I66" s="309" t="s">
        <v>3673</v>
      </c>
      <c r="J66">
        <v>2</v>
      </c>
      <c r="K66" t="s">
        <v>737</v>
      </c>
      <c r="L66" t="s">
        <v>6535</v>
      </c>
      <c r="M66" s="601">
        <v>0</v>
      </c>
      <c r="N66" s="601">
        <v>0</v>
      </c>
      <c r="O66" s="601">
        <v>0</v>
      </c>
      <c r="P66" s="601">
        <v>0</v>
      </c>
      <c r="Q66" s="601">
        <v>0</v>
      </c>
      <c r="S66" s="260"/>
      <c r="T66" s="260"/>
      <c r="U66" s="260"/>
      <c r="V66" s="260"/>
      <c r="W66" s="260"/>
    </row>
    <row r="67" spans="2:23" customFormat="1" ht="14">
      <c r="B67" t="s">
        <v>6427</v>
      </c>
      <c r="C67" t="s">
        <v>6428</v>
      </c>
      <c r="D67" t="s">
        <v>6429</v>
      </c>
      <c r="F67" t="s">
        <v>552</v>
      </c>
      <c r="G67">
        <v>3</v>
      </c>
      <c r="H67">
        <v>2</v>
      </c>
      <c r="I67" s="309" t="s">
        <v>3673</v>
      </c>
      <c r="J67">
        <v>2</v>
      </c>
      <c r="K67" s="312" t="s">
        <v>3606</v>
      </c>
      <c r="L67" t="s">
        <v>6535</v>
      </c>
      <c r="M67">
        <v>1</v>
      </c>
      <c r="N67">
        <v>1</v>
      </c>
      <c r="O67">
        <v>1</v>
      </c>
      <c r="P67">
        <v>1</v>
      </c>
      <c r="Q67">
        <v>1</v>
      </c>
      <c r="S67" s="260"/>
      <c r="T67" s="260"/>
      <c r="U67" s="260"/>
      <c r="V67" s="260"/>
      <c r="W67" s="260"/>
    </row>
    <row r="68" spans="2:23" customFormat="1" ht="14">
      <c r="B68" t="s">
        <v>6343</v>
      </c>
      <c r="C68" t="s">
        <v>6344</v>
      </c>
      <c r="D68" t="s">
        <v>6345</v>
      </c>
      <c r="F68" t="s">
        <v>533</v>
      </c>
      <c r="I68" s="309" t="s">
        <v>3673</v>
      </c>
      <c r="J68">
        <v>2</v>
      </c>
      <c r="K68" t="s">
        <v>737</v>
      </c>
      <c r="L68" t="s">
        <v>6535</v>
      </c>
      <c r="M68" s="601">
        <v>0</v>
      </c>
      <c r="N68" s="601">
        <v>0</v>
      </c>
      <c r="O68" s="601">
        <v>0</v>
      </c>
      <c r="P68" s="601">
        <v>0</v>
      </c>
      <c r="Q68" s="601">
        <v>0</v>
      </c>
      <c r="S68" s="260"/>
      <c r="T68" s="260"/>
      <c r="U68" s="260"/>
      <c r="V68" s="260"/>
      <c r="W68" s="260"/>
    </row>
    <row r="69" spans="2:23" customFormat="1" ht="14">
      <c r="B69" t="s">
        <v>6416</v>
      </c>
      <c r="C69" t="s">
        <v>6417</v>
      </c>
      <c r="D69" t="s">
        <v>6418</v>
      </c>
      <c r="F69" t="s">
        <v>533</v>
      </c>
      <c r="I69" s="309" t="s">
        <v>3673</v>
      </c>
      <c r="J69">
        <v>2</v>
      </c>
      <c r="K69" s="312" t="s">
        <v>3616</v>
      </c>
      <c r="L69" t="s">
        <v>6535</v>
      </c>
      <c r="M69" s="601">
        <v>0</v>
      </c>
      <c r="N69" s="601">
        <v>0</v>
      </c>
      <c r="O69" s="601">
        <v>0</v>
      </c>
      <c r="P69" s="601">
        <v>0</v>
      </c>
      <c r="Q69" s="601">
        <v>0</v>
      </c>
      <c r="S69" s="260"/>
      <c r="T69" s="260"/>
      <c r="U69" s="260"/>
      <c r="V69" s="260"/>
      <c r="W69" s="260"/>
    </row>
    <row r="70" spans="2:23" customFormat="1" ht="14">
      <c r="B70" t="s">
        <v>6479</v>
      </c>
      <c r="C70" t="s">
        <v>6480</v>
      </c>
      <c r="D70" t="s">
        <v>6481</v>
      </c>
      <c r="F70" t="s">
        <v>552</v>
      </c>
      <c r="G70">
        <v>4</v>
      </c>
      <c r="H70">
        <v>3</v>
      </c>
      <c r="I70" s="309" t="s">
        <v>3673</v>
      </c>
      <c r="J70">
        <v>3</v>
      </c>
      <c r="K70" s="312" t="s">
        <v>3616</v>
      </c>
      <c r="L70" t="s">
        <v>6535</v>
      </c>
      <c r="M70" s="601">
        <v>0</v>
      </c>
      <c r="N70" s="601">
        <v>0</v>
      </c>
      <c r="O70" s="601">
        <v>0</v>
      </c>
      <c r="P70" s="601">
        <v>0</v>
      </c>
      <c r="Q70" s="601">
        <v>0</v>
      </c>
      <c r="S70" s="260"/>
      <c r="T70" s="260"/>
      <c r="U70" s="260"/>
      <c r="V70" s="260"/>
      <c r="W70" s="260"/>
    </row>
    <row r="71" spans="2:23" customFormat="1" ht="14">
      <c r="B71" t="s">
        <v>6382</v>
      </c>
      <c r="C71" t="s">
        <v>6383</v>
      </c>
      <c r="D71" t="s">
        <v>6384</v>
      </c>
      <c r="F71" t="s">
        <v>533</v>
      </c>
      <c r="I71" s="309" t="s">
        <v>3673</v>
      </c>
      <c r="J71">
        <v>3</v>
      </c>
      <c r="K71" s="312" t="s">
        <v>3623</v>
      </c>
      <c r="L71" t="s">
        <v>6535</v>
      </c>
      <c r="M71">
        <v>2</v>
      </c>
      <c r="N71">
        <v>1</v>
      </c>
      <c r="O71">
        <v>2</v>
      </c>
      <c r="P71">
        <v>2</v>
      </c>
      <c r="Q71">
        <v>1</v>
      </c>
      <c r="S71" s="260"/>
      <c r="T71" s="260"/>
      <c r="U71" s="260"/>
      <c r="V71" s="260"/>
      <c r="W71" s="260"/>
    </row>
    <row r="72" spans="2:23" customFormat="1" ht="14">
      <c r="B72" t="s">
        <v>6435</v>
      </c>
      <c r="C72" t="s">
        <v>6436</v>
      </c>
      <c r="D72" t="s">
        <v>6437</v>
      </c>
      <c r="F72" t="s">
        <v>533</v>
      </c>
      <c r="I72" s="309" t="s">
        <v>3673</v>
      </c>
      <c r="J72">
        <v>5</v>
      </c>
      <c r="K72" s="312" t="s">
        <v>3623</v>
      </c>
      <c r="L72" t="s">
        <v>6535</v>
      </c>
      <c r="M72" s="601">
        <v>0</v>
      </c>
      <c r="N72">
        <v>1</v>
      </c>
      <c r="O72">
        <v>2</v>
      </c>
      <c r="P72">
        <v>2</v>
      </c>
      <c r="Q72">
        <v>1</v>
      </c>
      <c r="S72" s="260"/>
      <c r="T72" s="260"/>
      <c r="U72" s="260"/>
      <c r="V72" s="260"/>
      <c r="W72" s="260"/>
    </row>
    <row r="73" spans="2:23" customFormat="1" ht="14">
      <c r="B73" t="s">
        <v>6452</v>
      </c>
      <c r="C73" t="s">
        <v>6453</v>
      </c>
      <c r="D73" t="s">
        <v>6454</v>
      </c>
      <c r="F73" t="s">
        <v>552</v>
      </c>
      <c r="G73">
        <v>5</v>
      </c>
      <c r="H73">
        <v>7</v>
      </c>
      <c r="I73" s="309" t="s">
        <v>3673</v>
      </c>
      <c r="J73">
        <v>6</v>
      </c>
      <c r="K73" s="312" t="s">
        <v>3606</v>
      </c>
      <c r="L73" t="s">
        <v>6535</v>
      </c>
      <c r="M73">
        <v>1</v>
      </c>
      <c r="N73">
        <v>1</v>
      </c>
      <c r="O73">
        <v>1</v>
      </c>
      <c r="P73">
        <v>1</v>
      </c>
      <c r="Q73">
        <v>1</v>
      </c>
      <c r="S73" s="260"/>
      <c r="T73" s="260"/>
      <c r="U73" s="260"/>
      <c r="V73" s="260"/>
      <c r="W73" s="260"/>
    </row>
    <row r="74" spans="2:23" customFormat="1" ht="14">
      <c r="B74" t="s">
        <v>6314</v>
      </c>
      <c r="C74" t="s">
        <v>6315</v>
      </c>
      <c r="D74" t="s">
        <v>6316</v>
      </c>
      <c r="F74" t="s">
        <v>533</v>
      </c>
      <c r="I74" s="309" t="s">
        <v>3691</v>
      </c>
      <c r="J74">
        <v>1</v>
      </c>
      <c r="K74" t="s">
        <v>737</v>
      </c>
      <c r="L74" t="s">
        <v>6535</v>
      </c>
      <c r="M74" s="601">
        <v>0</v>
      </c>
      <c r="N74" s="601">
        <v>0</v>
      </c>
      <c r="O74" s="601">
        <v>0</v>
      </c>
      <c r="P74" s="601">
        <v>0</v>
      </c>
      <c r="Q74" s="601">
        <v>0</v>
      </c>
      <c r="S74" s="260"/>
      <c r="T74" s="260"/>
      <c r="U74" s="260"/>
      <c r="V74" s="260"/>
      <c r="W74" s="260"/>
    </row>
    <row r="75" spans="2:23" customFormat="1" ht="14">
      <c r="B75" t="s">
        <v>6305</v>
      </c>
      <c r="C75" t="s">
        <v>6306</v>
      </c>
      <c r="D75" t="s">
        <v>6307</v>
      </c>
      <c r="E75" t="s">
        <v>5788</v>
      </c>
      <c r="F75" t="s">
        <v>552</v>
      </c>
      <c r="G75">
        <v>2</v>
      </c>
      <c r="H75">
        <v>2</v>
      </c>
      <c r="I75" s="309" t="s">
        <v>3691</v>
      </c>
      <c r="J75">
        <v>2</v>
      </c>
      <c r="K75" t="s">
        <v>737</v>
      </c>
      <c r="L75" t="s">
        <v>6535</v>
      </c>
      <c r="M75" s="601">
        <v>0</v>
      </c>
      <c r="N75" s="601">
        <v>0</v>
      </c>
      <c r="O75" s="601">
        <v>0</v>
      </c>
      <c r="P75" s="601">
        <v>0</v>
      </c>
      <c r="Q75" s="601">
        <v>0</v>
      </c>
      <c r="S75" s="260"/>
      <c r="T75" s="260"/>
      <c r="U75" s="260"/>
      <c r="V75" s="260"/>
      <c r="W75" s="260"/>
    </row>
    <row r="76" spans="2:23" customFormat="1" ht="14">
      <c r="B76" t="s">
        <v>6413</v>
      </c>
      <c r="C76" t="s">
        <v>6414</v>
      </c>
      <c r="D76" t="s">
        <v>6415</v>
      </c>
      <c r="F76" t="s">
        <v>533</v>
      </c>
      <c r="I76" s="309" t="s">
        <v>3691</v>
      </c>
      <c r="J76">
        <v>2</v>
      </c>
      <c r="K76" s="312" t="s">
        <v>3623</v>
      </c>
      <c r="L76" t="s">
        <v>6535</v>
      </c>
      <c r="M76">
        <v>2</v>
      </c>
      <c r="N76">
        <v>1</v>
      </c>
      <c r="O76" s="601">
        <v>0</v>
      </c>
      <c r="P76">
        <v>2</v>
      </c>
      <c r="Q76">
        <v>1</v>
      </c>
      <c r="S76" s="260"/>
      <c r="T76" s="260"/>
      <c r="U76" s="260"/>
      <c r="V76" s="260"/>
      <c r="W76" s="260"/>
    </row>
    <row r="77" spans="2:23" customFormat="1" ht="14">
      <c r="B77" t="s">
        <v>6308</v>
      </c>
      <c r="C77" t="s">
        <v>6309</v>
      </c>
      <c r="D77" t="s">
        <v>6310</v>
      </c>
      <c r="F77" t="s">
        <v>552</v>
      </c>
      <c r="G77">
        <v>1</v>
      </c>
      <c r="H77">
        <v>2</v>
      </c>
      <c r="I77" s="309" t="s">
        <v>3691</v>
      </c>
      <c r="J77">
        <v>3</v>
      </c>
      <c r="K77" s="312" t="s">
        <v>3616</v>
      </c>
      <c r="L77" t="s">
        <v>6535</v>
      </c>
      <c r="M77" s="601">
        <v>0</v>
      </c>
      <c r="N77" s="601">
        <v>0</v>
      </c>
      <c r="O77" s="601">
        <v>0</v>
      </c>
      <c r="P77" s="601">
        <v>0</v>
      </c>
      <c r="Q77" s="601">
        <v>0</v>
      </c>
      <c r="S77" s="260"/>
      <c r="T77" s="260"/>
      <c r="U77" s="260"/>
      <c r="V77" s="260"/>
      <c r="W77" s="260"/>
    </row>
    <row r="78" spans="2:23" customFormat="1" ht="14">
      <c r="B78" t="s">
        <v>6385</v>
      </c>
      <c r="C78" t="s">
        <v>6386</v>
      </c>
      <c r="D78" t="s">
        <v>6387</v>
      </c>
      <c r="E78" t="s">
        <v>5813</v>
      </c>
      <c r="F78" t="s">
        <v>552</v>
      </c>
      <c r="G78">
        <v>3</v>
      </c>
      <c r="H78">
        <v>4</v>
      </c>
      <c r="I78" s="309" t="s">
        <v>3691</v>
      </c>
      <c r="J78">
        <v>3</v>
      </c>
      <c r="K78" s="312" t="s">
        <v>3623</v>
      </c>
      <c r="L78" t="s">
        <v>6535</v>
      </c>
      <c r="M78">
        <v>1</v>
      </c>
      <c r="N78">
        <v>0</v>
      </c>
      <c r="O78">
        <v>2</v>
      </c>
      <c r="P78">
        <v>2</v>
      </c>
      <c r="Q78">
        <v>2</v>
      </c>
      <c r="S78" s="260"/>
      <c r="T78" s="260"/>
      <c r="U78" s="260"/>
      <c r="V78" s="260"/>
      <c r="W78" s="260"/>
    </row>
    <row r="79" spans="2:23" customFormat="1" ht="14">
      <c r="B79" s="606" t="s">
        <v>6545</v>
      </c>
      <c r="C79" t="s">
        <v>6408</v>
      </c>
      <c r="D79" t="s">
        <v>6409</v>
      </c>
      <c r="E79" t="s">
        <v>5671</v>
      </c>
      <c r="F79" t="s">
        <v>552</v>
      </c>
      <c r="G79">
        <v>0</v>
      </c>
      <c r="H79">
        <v>4</v>
      </c>
      <c r="I79" s="309" t="s">
        <v>3691</v>
      </c>
      <c r="J79">
        <v>3</v>
      </c>
      <c r="K79" s="312" t="s">
        <v>3606</v>
      </c>
      <c r="L79" t="s">
        <v>6535</v>
      </c>
      <c r="M79">
        <v>1</v>
      </c>
      <c r="N79" s="601">
        <v>0</v>
      </c>
      <c r="O79" s="601">
        <v>0</v>
      </c>
      <c r="P79">
        <v>1</v>
      </c>
      <c r="Q79">
        <v>1</v>
      </c>
      <c r="S79" s="260"/>
      <c r="T79" s="260"/>
      <c r="U79" s="260"/>
      <c r="V79" s="260"/>
      <c r="W79" s="260"/>
    </row>
    <row r="80" spans="2:23" customFormat="1" ht="14">
      <c r="B80" t="s">
        <v>6302</v>
      </c>
      <c r="C80" t="s">
        <v>6303</v>
      </c>
      <c r="D80" t="s">
        <v>6304</v>
      </c>
      <c r="F80" t="s">
        <v>5610</v>
      </c>
      <c r="G80">
        <v>3</v>
      </c>
      <c r="I80" s="309" t="s">
        <v>3691</v>
      </c>
      <c r="J80">
        <v>3</v>
      </c>
      <c r="K80" s="312" t="s">
        <v>3616</v>
      </c>
      <c r="L80" t="s">
        <v>6535</v>
      </c>
      <c r="M80" s="601">
        <v>0</v>
      </c>
      <c r="N80" s="601">
        <v>0</v>
      </c>
      <c r="O80" s="601">
        <v>0</v>
      </c>
      <c r="P80" s="601">
        <v>0</v>
      </c>
      <c r="Q80" s="601">
        <v>0</v>
      </c>
      <c r="S80" s="260"/>
      <c r="T80" s="260"/>
      <c r="U80" s="260"/>
      <c r="V80" s="260"/>
      <c r="W80" s="260"/>
    </row>
    <row r="81" spans="2:23" customFormat="1" ht="14">
      <c r="B81" t="s">
        <v>6311</v>
      </c>
      <c r="C81" t="s">
        <v>6312</v>
      </c>
      <c r="D81" t="s">
        <v>6313</v>
      </c>
      <c r="F81" t="s">
        <v>533</v>
      </c>
      <c r="I81" s="309" t="s">
        <v>3691</v>
      </c>
      <c r="J81">
        <v>3</v>
      </c>
      <c r="K81" t="s">
        <v>737</v>
      </c>
      <c r="L81" t="s">
        <v>6535</v>
      </c>
      <c r="M81" s="601">
        <v>0</v>
      </c>
      <c r="N81" s="601">
        <v>0</v>
      </c>
      <c r="O81" s="601">
        <v>0</v>
      </c>
      <c r="P81" s="601">
        <v>0</v>
      </c>
      <c r="Q81" s="601">
        <v>0</v>
      </c>
      <c r="S81" s="260"/>
      <c r="T81" s="260"/>
      <c r="U81" s="260"/>
      <c r="V81" s="260"/>
      <c r="W81" s="260"/>
    </row>
    <row r="82" spans="2:23" customFormat="1" ht="14">
      <c r="B82" t="s">
        <v>6529</v>
      </c>
      <c r="C82" t="s">
        <v>6530</v>
      </c>
      <c r="D82" t="s">
        <v>6531</v>
      </c>
      <c r="F82" t="s">
        <v>533</v>
      </c>
      <c r="I82" s="309" t="s">
        <v>3691</v>
      </c>
      <c r="J82">
        <v>4</v>
      </c>
      <c r="K82" s="312" t="s">
        <v>3616</v>
      </c>
      <c r="L82" t="s">
        <v>6535</v>
      </c>
      <c r="M82" s="601">
        <v>0</v>
      </c>
      <c r="N82" s="601">
        <v>0</v>
      </c>
      <c r="O82" s="601">
        <v>0</v>
      </c>
      <c r="P82" s="601">
        <v>0</v>
      </c>
      <c r="Q82" s="601">
        <v>0</v>
      </c>
      <c r="S82" s="260"/>
      <c r="T82" s="260"/>
      <c r="U82" s="260"/>
      <c r="V82" s="260"/>
      <c r="W82" s="260"/>
    </row>
    <row r="83" spans="2:23" customFormat="1" ht="14">
      <c r="B83" s="606" t="s">
        <v>6539</v>
      </c>
      <c r="C83" t="s">
        <v>6300</v>
      </c>
      <c r="D83" t="s">
        <v>6301</v>
      </c>
      <c r="F83" t="s">
        <v>552</v>
      </c>
      <c r="G83">
        <v>4</v>
      </c>
      <c r="H83">
        <v>5</v>
      </c>
      <c r="I83" s="309" t="s">
        <v>3691</v>
      </c>
      <c r="J83">
        <v>5</v>
      </c>
      <c r="K83" s="312" t="s">
        <v>3606</v>
      </c>
      <c r="L83" t="s">
        <v>6535</v>
      </c>
      <c r="M83" s="601">
        <v>0</v>
      </c>
      <c r="N83">
        <v>1</v>
      </c>
      <c r="O83">
        <v>1</v>
      </c>
      <c r="P83" s="601">
        <v>0</v>
      </c>
      <c r="Q83">
        <v>1</v>
      </c>
      <c r="S83" s="260"/>
      <c r="T83" s="260"/>
      <c r="U83" s="260"/>
      <c r="V83" s="260"/>
      <c r="W83" s="260"/>
    </row>
    <row r="84" spans="2:23" customFormat="1" ht="14">
      <c r="B84" t="s">
        <v>6388</v>
      </c>
      <c r="C84" t="s">
        <v>6389</v>
      </c>
      <c r="D84" t="s">
        <v>6390</v>
      </c>
      <c r="F84" t="s">
        <v>533</v>
      </c>
      <c r="I84" s="734" t="s">
        <v>3706</v>
      </c>
      <c r="J84">
        <v>1</v>
      </c>
      <c r="K84" s="312" t="s">
        <v>3623</v>
      </c>
      <c r="L84" t="s">
        <v>6535</v>
      </c>
      <c r="M84">
        <v>2</v>
      </c>
      <c r="N84">
        <v>2</v>
      </c>
      <c r="O84">
        <v>2</v>
      </c>
      <c r="P84">
        <v>2</v>
      </c>
      <c r="Q84">
        <v>0</v>
      </c>
      <c r="S84" s="260"/>
      <c r="T84" s="260"/>
      <c r="U84" s="260"/>
      <c r="V84" s="260"/>
      <c r="W84" s="260"/>
    </row>
    <row r="85" spans="2:23" customFormat="1" ht="14">
      <c r="B85" t="s">
        <v>6275</v>
      </c>
      <c r="C85" t="s">
        <v>6276</v>
      </c>
      <c r="D85" t="s">
        <v>6277</v>
      </c>
      <c r="E85" t="s">
        <v>5813</v>
      </c>
      <c r="F85" t="s">
        <v>552</v>
      </c>
      <c r="G85">
        <v>2</v>
      </c>
      <c r="H85">
        <v>3</v>
      </c>
      <c r="I85" s="734" t="s">
        <v>3706</v>
      </c>
      <c r="J85">
        <v>2</v>
      </c>
      <c r="K85" t="s">
        <v>737</v>
      </c>
      <c r="L85" t="s">
        <v>6535</v>
      </c>
      <c r="M85" s="601">
        <v>0</v>
      </c>
      <c r="N85" s="601">
        <v>0</v>
      </c>
      <c r="O85" s="601">
        <v>0</v>
      </c>
      <c r="P85" s="601">
        <v>0</v>
      </c>
      <c r="Q85" s="601">
        <v>0</v>
      </c>
      <c r="S85" s="260"/>
      <c r="T85" s="260"/>
      <c r="U85" s="260"/>
      <c r="V85" s="260"/>
      <c r="W85" s="260"/>
    </row>
    <row r="86" spans="2:23" customFormat="1" ht="14">
      <c r="B86" t="s">
        <v>6272</v>
      </c>
      <c r="C86" t="s">
        <v>6273</v>
      </c>
      <c r="D86" t="s">
        <v>6274</v>
      </c>
      <c r="F86" t="s">
        <v>533</v>
      </c>
      <c r="I86" s="734" t="s">
        <v>3706</v>
      </c>
      <c r="J86">
        <v>2</v>
      </c>
      <c r="K86" s="312" t="s">
        <v>3616</v>
      </c>
      <c r="L86" t="s">
        <v>6535</v>
      </c>
      <c r="M86" s="601">
        <v>0</v>
      </c>
      <c r="N86" s="601">
        <v>0</v>
      </c>
      <c r="O86" s="601">
        <v>0</v>
      </c>
      <c r="P86" s="601">
        <v>0</v>
      </c>
      <c r="Q86" s="601">
        <v>0</v>
      </c>
      <c r="S86" s="260"/>
      <c r="T86" s="260"/>
      <c r="U86" s="260"/>
      <c r="V86" s="260"/>
      <c r="W86" s="260"/>
    </row>
    <row r="87" spans="2:23" customFormat="1" ht="14">
      <c r="B87" t="s">
        <v>6325</v>
      </c>
      <c r="C87" t="s">
        <v>6326</v>
      </c>
      <c r="D87" t="s">
        <v>6327</v>
      </c>
      <c r="F87" t="s">
        <v>552</v>
      </c>
      <c r="G87">
        <v>3</v>
      </c>
      <c r="H87">
        <v>2</v>
      </c>
      <c r="I87" s="734" t="s">
        <v>3706</v>
      </c>
      <c r="J87">
        <v>3</v>
      </c>
      <c r="K87" s="312" t="s">
        <v>3616</v>
      </c>
      <c r="L87" t="s">
        <v>6535</v>
      </c>
      <c r="M87" s="601">
        <v>0</v>
      </c>
      <c r="N87" s="601">
        <v>0</v>
      </c>
      <c r="O87" s="601">
        <v>0</v>
      </c>
      <c r="P87" s="601">
        <v>0</v>
      </c>
      <c r="Q87" s="601">
        <v>0</v>
      </c>
      <c r="S87" s="260"/>
      <c r="T87" s="260"/>
      <c r="U87" s="260"/>
      <c r="V87" s="260"/>
      <c r="W87" s="260"/>
    </row>
    <row r="88" spans="2:23" customFormat="1" ht="14">
      <c r="B88" t="s">
        <v>6532</v>
      </c>
      <c r="C88" t="s">
        <v>6533</v>
      </c>
      <c r="D88" t="s">
        <v>6534</v>
      </c>
      <c r="F88" t="s">
        <v>533</v>
      </c>
      <c r="I88" s="734" t="s">
        <v>3706</v>
      </c>
      <c r="J88">
        <v>3</v>
      </c>
      <c r="K88" t="s">
        <v>737</v>
      </c>
      <c r="L88" t="s">
        <v>6535</v>
      </c>
      <c r="M88" s="601">
        <v>0</v>
      </c>
      <c r="N88" s="601">
        <v>0</v>
      </c>
      <c r="O88" s="601">
        <v>0</v>
      </c>
      <c r="P88" s="601">
        <v>0</v>
      </c>
      <c r="Q88" s="601">
        <v>0</v>
      </c>
      <c r="S88" s="260"/>
      <c r="T88" s="260"/>
      <c r="U88" s="260"/>
      <c r="V88" s="260"/>
      <c r="W88" s="260"/>
    </row>
    <row r="89" spans="2:23" customFormat="1" ht="14">
      <c r="B89" t="s">
        <v>6460</v>
      </c>
      <c r="C89" t="s">
        <v>6461</v>
      </c>
      <c r="D89" t="s">
        <v>6462</v>
      </c>
      <c r="F89" t="s">
        <v>552</v>
      </c>
      <c r="G89">
        <v>3</v>
      </c>
      <c r="H89">
        <v>5</v>
      </c>
      <c r="I89" s="734" t="s">
        <v>3706</v>
      </c>
      <c r="J89">
        <v>4</v>
      </c>
      <c r="K89" s="312" t="s">
        <v>3616</v>
      </c>
      <c r="L89" t="s">
        <v>6535</v>
      </c>
      <c r="M89" s="601">
        <v>0</v>
      </c>
      <c r="N89" s="601">
        <v>0</v>
      </c>
      <c r="O89" s="601">
        <v>0</v>
      </c>
      <c r="P89" s="601">
        <v>0</v>
      </c>
      <c r="Q89" s="601">
        <v>0</v>
      </c>
      <c r="S89" s="260"/>
      <c r="T89" s="260"/>
      <c r="U89" s="260"/>
      <c r="V89" s="260"/>
      <c r="W89" s="260"/>
    </row>
    <row r="90" spans="2:23" customFormat="1" ht="14">
      <c r="B90" t="s">
        <v>6432</v>
      </c>
      <c r="C90" t="s">
        <v>6433</v>
      </c>
      <c r="D90" t="s">
        <v>6434</v>
      </c>
      <c r="E90" t="s">
        <v>5589</v>
      </c>
      <c r="F90" t="s">
        <v>552</v>
      </c>
      <c r="G90">
        <v>5</v>
      </c>
      <c r="H90">
        <v>5</v>
      </c>
      <c r="I90" s="734" t="s">
        <v>3706</v>
      </c>
      <c r="J90">
        <v>5</v>
      </c>
      <c r="K90" s="312" t="s">
        <v>3606</v>
      </c>
      <c r="L90" t="s">
        <v>6535</v>
      </c>
      <c r="M90">
        <v>1</v>
      </c>
      <c r="N90">
        <v>1</v>
      </c>
      <c r="O90">
        <v>1</v>
      </c>
      <c r="P90">
        <v>1</v>
      </c>
      <c r="Q90">
        <v>1</v>
      </c>
      <c r="S90" s="260"/>
      <c r="T90" s="260"/>
      <c r="U90" s="260"/>
      <c r="V90" s="629" t="s">
        <v>6553</v>
      </c>
      <c r="W90" s="260"/>
    </row>
    <row r="91" spans="2:23" customFormat="1" ht="14">
      <c r="B91" t="s">
        <v>6471</v>
      </c>
      <c r="C91" t="s">
        <v>6472</v>
      </c>
      <c r="D91" t="s">
        <v>6473</v>
      </c>
      <c r="E91" t="s">
        <v>6166</v>
      </c>
      <c r="F91" t="s">
        <v>552</v>
      </c>
      <c r="G91">
        <v>5</v>
      </c>
      <c r="H91">
        <v>5</v>
      </c>
      <c r="I91" s="734" t="s">
        <v>3706</v>
      </c>
      <c r="J91">
        <v>5</v>
      </c>
      <c r="K91" t="s">
        <v>737</v>
      </c>
      <c r="L91" t="s">
        <v>6535</v>
      </c>
      <c r="M91" s="601">
        <v>0</v>
      </c>
      <c r="N91" s="601">
        <v>0</v>
      </c>
      <c r="O91" s="601">
        <v>0</v>
      </c>
      <c r="P91" s="601">
        <v>0</v>
      </c>
      <c r="Q91" s="601">
        <v>0</v>
      </c>
      <c r="S91" s="260"/>
      <c r="T91" s="260"/>
      <c r="U91" s="260"/>
      <c r="V91" s="260"/>
      <c r="W91" s="260"/>
    </row>
    <row r="92" spans="2:23" customFormat="1" ht="14">
      <c r="B92" t="s">
        <v>6496</v>
      </c>
      <c r="C92" t="s">
        <v>6497</v>
      </c>
      <c r="D92" t="s">
        <v>6498</v>
      </c>
      <c r="F92" t="s">
        <v>5610</v>
      </c>
      <c r="G92">
        <v>3</v>
      </c>
      <c r="I92" s="734" t="s">
        <v>3706</v>
      </c>
      <c r="J92">
        <v>6</v>
      </c>
      <c r="K92" s="312" t="s">
        <v>3623</v>
      </c>
      <c r="L92" t="s">
        <v>6535</v>
      </c>
      <c r="M92">
        <v>1</v>
      </c>
      <c r="N92">
        <v>2</v>
      </c>
      <c r="O92">
        <v>2</v>
      </c>
      <c r="P92">
        <v>2</v>
      </c>
      <c r="Q92">
        <v>2</v>
      </c>
      <c r="S92" s="260"/>
      <c r="T92" s="260"/>
      <c r="U92" s="260"/>
      <c r="V92" s="260"/>
      <c r="W92" s="260"/>
    </row>
    <row r="93" spans="2:23" customFormat="1" ht="14">
      <c r="B93" s="606" t="s">
        <v>6555</v>
      </c>
      <c r="C93" t="s">
        <v>6458</v>
      </c>
      <c r="D93" t="s">
        <v>6459</v>
      </c>
      <c r="F93" t="s">
        <v>552</v>
      </c>
      <c r="G93">
        <v>7</v>
      </c>
      <c r="H93">
        <v>5</v>
      </c>
      <c r="I93" s="734" t="s">
        <v>3706</v>
      </c>
      <c r="J93">
        <v>8</v>
      </c>
      <c r="K93" s="312" t="s">
        <v>3606</v>
      </c>
      <c r="L93" t="s">
        <v>6535</v>
      </c>
      <c r="M93">
        <v>1</v>
      </c>
      <c r="N93" s="601">
        <v>0</v>
      </c>
      <c r="O93" s="260">
        <v>1</v>
      </c>
      <c r="P93">
        <v>1</v>
      </c>
      <c r="Q93" s="601">
        <v>0</v>
      </c>
      <c r="S93" s="260"/>
      <c r="T93" s="260"/>
      <c r="U93" s="260"/>
      <c r="V93" s="260"/>
      <c r="W93" s="260"/>
    </row>
    <row r="94" spans="2:23" customFormat="1" ht="14">
      <c r="B94" t="s">
        <v>6468</v>
      </c>
      <c r="C94" t="s">
        <v>6469</v>
      </c>
      <c r="D94" t="s">
        <v>6470</v>
      </c>
      <c r="F94" t="s">
        <v>533</v>
      </c>
      <c r="I94" s="309" t="s">
        <v>3723</v>
      </c>
      <c r="J94">
        <v>1</v>
      </c>
      <c r="K94" s="312" t="s">
        <v>3616</v>
      </c>
      <c r="L94" t="s">
        <v>6535</v>
      </c>
      <c r="M94" s="601">
        <v>0</v>
      </c>
      <c r="N94" s="601">
        <v>0</v>
      </c>
      <c r="O94" s="601">
        <v>0</v>
      </c>
      <c r="P94" s="601">
        <v>0</v>
      </c>
      <c r="Q94" s="601">
        <v>0</v>
      </c>
      <c r="S94" s="260"/>
      <c r="T94" s="260"/>
      <c r="U94" s="260"/>
      <c r="V94" s="260"/>
      <c r="W94" s="260"/>
    </row>
    <row r="95" spans="2:23" customFormat="1" ht="14">
      <c r="B95" t="s">
        <v>6317</v>
      </c>
      <c r="C95" t="s">
        <v>6318</v>
      </c>
      <c r="D95" t="s">
        <v>6187</v>
      </c>
      <c r="E95" t="s">
        <v>5589</v>
      </c>
      <c r="F95" t="s">
        <v>552</v>
      </c>
      <c r="G95">
        <v>1</v>
      </c>
      <c r="H95">
        <v>5</v>
      </c>
      <c r="I95" s="309" t="s">
        <v>3723</v>
      </c>
      <c r="J95">
        <v>2</v>
      </c>
      <c r="K95" t="s">
        <v>737</v>
      </c>
      <c r="L95" t="s">
        <v>6535</v>
      </c>
      <c r="M95" s="601">
        <v>0</v>
      </c>
      <c r="N95" s="601">
        <v>0</v>
      </c>
      <c r="O95" s="601">
        <v>0</v>
      </c>
      <c r="P95" s="601">
        <v>0</v>
      </c>
      <c r="Q95" s="601">
        <v>0</v>
      </c>
      <c r="S95" s="260"/>
      <c r="T95" s="260"/>
      <c r="U95" s="260"/>
      <c r="V95" s="260"/>
      <c r="W95" s="260"/>
    </row>
    <row r="96" spans="2:23" customFormat="1" ht="14">
      <c r="B96" t="s">
        <v>6484</v>
      </c>
      <c r="C96" t="s">
        <v>6485</v>
      </c>
      <c r="D96" t="s">
        <v>6486</v>
      </c>
      <c r="F96" t="s">
        <v>552</v>
      </c>
      <c r="G96">
        <v>3</v>
      </c>
      <c r="H96">
        <v>3</v>
      </c>
      <c r="I96" s="309" t="s">
        <v>3723</v>
      </c>
      <c r="J96">
        <v>3</v>
      </c>
      <c r="K96" s="312" t="s">
        <v>3623</v>
      </c>
      <c r="L96" t="s">
        <v>6535</v>
      </c>
      <c r="M96">
        <v>2</v>
      </c>
      <c r="N96">
        <v>2</v>
      </c>
      <c r="O96" s="601">
        <v>0</v>
      </c>
      <c r="P96">
        <v>2</v>
      </c>
      <c r="Q96">
        <v>1</v>
      </c>
      <c r="S96" s="260"/>
      <c r="T96" s="260"/>
      <c r="U96" s="260"/>
      <c r="V96" s="260"/>
      <c r="W96" s="260"/>
    </row>
    <row r="97" spans="2:23" customFormat="1" ht="14">
      <c r="B97" t="s">
        <v>6322</v>
      </c>
      <c r="C97" t="s">
        <v>6323</v>
      </c>
      <c r="D97" t="s">
        <v>6324</v>
      </c>
      <c r="E97" t="s">
        <v>5589</v>
      </c>
      <c r="F97" t="s">
        <v>552</v>
      </c>
      <c r="G97">
        <v>3</v>
      </c>
      <c r="H97">
        <v>4</v>
      </c>
      <c r="I97" s="309" t="s">
        <v>3723</v>
      </c>
      <c r="J97">
        <v>3</v>
      </c>
      <c r="K97" t="s">
        <v>737</v>
      </c>
      <c r="L97" t="s">
        <v>6535</v>
      </c>
      <c r="M97" s="601">
        <v>0</v>
      </c>
      <c r="N97" s="601">
        <v>0</v>
      </c>
      <c r="O97" s="601">
        <v>0</v>
      </c>
      <c r="P97" s="601">
        <v>0</v>
      </c>
      <c r="Q97" s="601">
        <v>0</v>
      </c>
      <c r="S97" s="260"/>
      <c r="T97" s="260"/>
      <c r="U97" s="260"/>
      <c r="V97" s="260"/>
      <c r="W97" s="260"/>
    </row>
    <row r="98" spans="2:23" customFormat="1" ht="14">
      <c r="B98" t="s">
        <v>6319</v>
      </c>
      <c r="C98" t="s">
        <v>6320</v>
      </c>
      <c r="D98" t="s">
        <v>6321</v>
      </c>
      <c r="F98" t="s">
        <v>533</v>
      </c>
      <c r="I98" s="309" t="s">
        <v>3723</v>
      </c>
      <c r="J98">
        <v>3</v>
      </c>
      <c r="K98" s="312" t="s">
        <v>3616</v>
      </c>
      <c r="L98" t="s">
        <v>6535</v>
      </c>
      <c r="M98" s="601">
        <v>0</v>
      </c>
      <c r="N98" s="601">
        <v>0</v>
      </c>
      <c r="O98" s="601">
        <v>0</v>
      </c>
      <c r="P98" s="601">
        <v>0</v>
      </c>
      <c r="Q98" s="601">
        <v>0</v>
      </c>
      <c r="S98" s="260"/>
      <c r="T98" s="260"/>
      <c r="U98" s="260"/>
      <c r="V98" s="260"/>
      <c r="W98" s="260"/>
    </row>
    <row r="99" spans="2:23" customFormat="1" ht="14">
      <c r="B99" t="s">
        <v>6440</v>
      </c>
      <c r="C99" t="s">
        <v>6441</v>
      </c>
      <c r="D99" t="s">
        <v>6442</v>
      </c>
      <c r="E99" t="s">
        <v>5589</v>
      </c>
      <c r="F99" t="s">
        <v>552</v>
      </c>
      <c r="G99">
        <v>4</v>
      </c>
      <c r="H99">
        <v>3</v>
      </c>
      <c r="I99" s="309" t="s">
        <v>3723</v>
      </c>
      <c r="J99">
        <v>4</v>
      </c>
      <c r="K99" s="312" t="s">
        <v>3616</v>
      </c>
      <c r="L99" t="s">
        <v>6535</v>
      </c>
      <c r="M99" s="601">
        <v>0</v>
      </c>
      <c r="N99" s="601">
        <v>0</v>
      </c>
      <c r="O99" s="601">
        <v>0</v>
      </c>
      <c r="P99" s="601">
        <v>0</v>
      </c>
      <c r="Q99" s="601">
        <v>0</v>
      </c>
      <c r="S99" s="260"/>
      <c r="T99" s="260"/>
      <c r="U99" s="260"/>
      <c r="V99" s="260"/>
      <c r="W99" s="260"/>
    </row>
    <row r="100" spans="2:23" customFormat="1" ht="14">
      <c r="B100" t="s">
        <v>6405</v>
      </c>
      <c r="C100" t="s">
        <v>6406</v>
      </c>
      <c r="D100" t="s">
        <v>6407</v>
      </c>
      <c r="F100" t="s">
        <v>533</v>
      </c>
      <c r="I100" s="309" t="s">
        <v>3723</v>
      </c>
      <c r="J100">
        <v>4</v>
      </c>
      <c r="K100" s="312" t="s">
        <v>3623</v>
      </c>
      <c r="L100" t="s">
        <v>6535</v>
      </c>
      <c r="M100">
        <v>1</v>
      </c>
      <c r="N100">
        <v>2</v>
      </c>
      <c r="O100">
        <v>2</v>
      </c>
      <c r="P100">
        <v>2</v>
      </c>
      <c r="Q100">
        <v>2</v>
      </c>
      <c r="S100" s="260"/>
      <c r="T100" s="260"/>
      <c r="U100" s="260"/>
      <c r="V100" s="260"/>
      <c r="W100" s="260"/>
    </row>
    <row r="101" spans="2:23" customFormat="1" ht="14">
      <c r="B101" t="s">
        <v>6237</v>
      </c>
      <c r="C101" t="s">
        <v>6238</v>
      </c>
      <c r="D101" t="s">
        <v>6239</v>
      </c>
      <c r="E101" t="s">
        <v>5589</v>
      </c>
      <c r="F101" t="s">
        <v>552</v>
      </c>
      <c r="G101">
        <v>6</v>
      </c>
      <c r="H101">
        <v>4</v>
      </c>
      <c r="I101" s="309" t="s">
        <v>3723</v>
      </c>
      <c r="J101">
        <v>6</v>
      </c>
      <c r="K101" t="s">
        <v>737</v>
      </c>
      <c r="L101" t="s">
        <v>6535</v>
      </c>
      <c r="M101" s="601">
        <v>0</v>
      </c>
      <c r="N101" s="601">
        <v>0</v>
      </c>
      <c r="O101" s="601">
        <v>0</v>
      </c>
      <c r="P101" s="601">
        <v>0</v>
      </c>
      <c r="Q101" s="601">
        <v>0</v>
      </c>
      <c r="S101" s="260"/>
      <c r="T101" s="260"/>
      <c r="U101" s="260"/>
      <c r="V101" s="260"/>
      <c r="W101" s="260"/>
    </row>
    <row r="102" spans="2:23" customFormat="1" ht="14">
      <c r="B102" s="606" t="s">
        <v>6547</v>
      </c>
      <c r="C102" t="s">
        <v>6394</v>
      </c>
      <c r="D102" t="s">
        <v>6395</v>
      </c>
      <c r="E102" t="s">
        <v>5589</v>
      </c>
      <c r="F102" t="s">
        <v>552</v>
      </c>
      <c r="G102">
        <v>8</v>
      </c>
      <c r="H102">
        <v>8</v>
      </c>
      <c r="I102" s="309" t="s">
        <v>3723</v>
      </c>
      <c r="J102">
        <v>6</v>
      </c>
      <c r="K102" s="312" t="s">
        <v>3606</v>
      </c>
      <c r="L102" t="s">
        <v>6535</v>
      </c>
      <c r="M102">
        <v>1</v>
      </c>
      <c r="N102">
        <v>1</v>
      </c>
      <c r="O102" s="601">
        <v>0</v>
      </c>
      <c r="P102">
        <v>1</v>
      </c>
      <c r="Q102" s="601">
        <v>0</v>
      </c>
      <c r="S102" s="260"/>
      <c r="T102" s="260"/>
      <c r="U102" s="260"/>
      <c r="V102" s="260"/>
      <c r="W102" s="260"/>
    </row>
    <row r="103" spans="2:23" customFormat="1" ht="14">
      <c r="B103" s="606" t="s">
        <v>6557</v>
      </c>
      <c r="C103" t="s">
        <v>6430</v>
      </c>
      <c r="D103" t="s">
        <v>6431</v>
      </c>
      <c r="F103" t="s">
        <v>533</v>
      </c>
      <c r="I103" s="309" t="s">
        <v>3723</v>
      </c>
      <c r="J103">
        <v>6</v>
      </c>
      <c r="K103" s="312" t="s">
        <v>3606</v>
      </c>
      <c r="L103" t="s">
        <v>6535</v>
      </c>
      <c r="M103">
        <v>1</v>
      </c>
      <c r="N103">
        <v>1</v>
      </c>
      <c r="O103">
        <v>1</v>
      </c>
      <c r="P103">
        <v>1</v>
      </c>
      <c r="Q103" s="970">
        <v>0</v>
      </c>
      <c r="S103" s="260"/>
      <c r="T103" s="260"/>
      <c r="U103" s="260"/>
      <c r="V103" s="260"/>
      <c r="W103" s="260"/>
    </row>
    <row r="104" spans="2:23" customFormat="1" ht="14">
      <c r="B104" t="s">
        <v>6287</v>
      </c>
      <c r="C104" t="s">
        <v>6288</v>
      </c>
      <c r="D104" t="s">
        <v>6289</v>
      </c>
      <c r="F104" t="s">
        <v>533</v>
      </c>
      <c r="I104" s="309" t="s">
        <v>3737</v>
      </c>
      <c r="J104">
        <v>1</v>
      </c>
      <c r="K104" s="312" t="s">
        <v>3616</v>
      </c>
      <c r="L104" t="s">
        <v>6535</v>
      </c>
      <c r="M104" s="601">
        <v>0</v>
      </c>
      <c r="N104" s="601">
        <v>0</v>
      </c>
      <c r="O104" s="601">
        <v>0</v>
      </c>
      <c r="P104" s="601">
        <v>0</v>
      </c>
      <c r="Q104" s="601">
        <v>0</v>
      </c>
      <c r="S104" s="260"/>
      <c r="T104" s="260"/>
      <c r="U104" s="260"/>
      <c r="V104" s="260"/>
      <c r="W104" s="260"/>
    </row>
    <row r="105" spans="2:23" customFormat="1" ht="14">
      <c r="B105" t="s">
        <v>6269</v>
      </c>
      <c r="C105" t="s">
        <v>6270</v>
      </c>
      <c r="D105" t="s">
        <v>6271</v>
      </c>
      <c r="E105" t="s">
        <v>6166</v>
      </c>
      <c r="F105" t="s">
        <v>552</v>
      </c>
      <c r="G105">
        <v>3</v>
      </c>
      <c r="H105">
        <v>2</v>
      </c>
      <c r="I105" s="309" t="s">
        <v>3737</v>
      </c>
      <c r="J105">
        <v>2</v>
      </c>
      <c r="K105" t="s">
        <v>737</v>
      </c>
      <c r="L105" t="s">
        <v>6535</v>
      </c>
      <c r="M105" s="601">
        <v>0</v>
      </c>
      <c r="N105" s="601">
        <v>0</v>
      </c>
      <c r="O105" s="601">
        <v>0</v>
      </c>
      <c r="P105" s="601">
        <v>0</v>
      </c>
      <c r="Q105" s="601">
        <v>0</v>
      </c>
      <c r="S105" s="260"/>
      <c r="T105" s="260"/>
      <c r="U105" s="260"/>
      <c r="V105" s="260"/>
      <c r="W105" s="260"/>
    </row>
    <row r="106" spans="2:23" customFormat="1" ht="14">
      <c r="B106" t="s">
        <v>6290</v>
      </c>
      <c r="C106" t="s">
        <v>6291</v>
      </c>
      <c r="D106" t="s">
        <v>6292</v>
      </c>
      <c r="E106" t="s">
        <v>6166</v>
      </c>
      <c r="F106" t="s">
        <v>552</v>
      </c>
      <c r="G106">
        <v>1</v>
      </c>
      <c r="H106">
        <v>3</v>
      </c>
      <c r="I106" s="309" t="s">
        <v>3737</v>
      </c>
      <c r="J106">
        <v>2</v>
      </c>
      <c r="K106" s="312" t="s">
        <v>3616</v>
      </c>
      <c r="L106" t="s">
        <v>6535</v>
      </c>
      <c r="M106" s="601">
        <v>0</v>
      </c>
      <c r="N106" s="601">
        <v>0</v>
      </c>
      <c r="O106" s="601">
        <v>0</v>
      </c>
      <c r="P106" s="601">
        <v>0</v>
      </c>
      <c r="Q106" s="601">
        <v>0</v>
      </c>
      <c r="S106" s="260"/>
      <c r="T106" s="260"/>
      <c r="U106" s="260"/>
      <c r="V106" s="260"/>
      <c r="W106" s="260"/>
    </row>
    <row r="107" spans="2:23" customFormat="1" ht="14">
      <c r="B107" t="s">
        <v>6474</v>
      </c>
      <c r="C107" t="s">
        <v>6475</v>
      </c>
      <c r="D107" t="s">
        <v>6476</v>
      </c>
      <c r="F107" t="s">
        <v>552</v>
      </c>
      <c r="G107">
        <v>1</v>
      </c>
      <c r="H107">
        <v>4</v>
      </c>
      <c r="I107" s="309" t="s">
        <v>3737</v>
      </c>
      <c r="J107">
        <v>2</v>
      </c>
      <c r="K107" s="312" t="s">
        <v>3606</v>
      </c>
      <c r="L107" t="s">
        <v>6535</v>
      </c>
      <c r="M107">
        <v>1</v>
      </c>
      <c r="N107">
        <v>1</v>
      </c>
      <c r="O107">
        <v>1</v>
      </c>
      <c r="P107">
        <v>1</v>
      </c>
      <c r="Q107">
        <v>1</v>
      </c>
      <c r="S107" s="260"/>
      <c r="T107" s="260"/>
      <c r="U107" s="260"/>
      <c r="V107" s="260"/>
      <c r="W107" s="260"/>
    </row>
    <row r="108" spans="2:23" customFormat="1" ht="14">
      <c r="B108" t="s">
        <v>6293</v>
      </c>
      <c r="C108" t="s">
        <v>6294</v>
      </c>
      <c r="D108" t="s">
        <v>6295</v>
      </c>
      <c r="F108" t="s">
        <v>533</v>
      </c>
      <c r="I108" s="309" t="s">
        <v>3737</v>
      </c>
      <c r="J108">
        <v>2</v>
      </c>
      <c r="K108" t="s">
        <v>737</v>
      </c>
      <c r="L108" t="s">
        <v>6535</v>
      </c>
      <c r="M108" s="601">
        <v>0</v>
      </c>
      <c r="N108" s="601">
        <v>0</v>
      </c>
      <c r="O108" s="601">
        <v>0</v>
      </c>
      <c r="P108" s="601">
        <v>0</v>
      </c>
      <c r="Q108" s="601">
        <v>0</v>
      </c>
      <c r="S108" s="260"/>
      <c r="T108" s="260"/>
      <c r="U108" s="260"/>
      <c r="V108" s="260"/>
      <c r="W108" s="260"/>
    </row>
    <row r="109" spans="2:23" customFormat="1" ht="14">
      <c r="B109" t="s">
        <v>6465</v>
      </c>
      <c r="C109" t="s">
        <v>6466</v>
      </c>
      <c r="D109" t="s">
        <v>6467</v>
      </c>
      <c r="F109" t="s">
        <v>5610</v>
      </c>
      <c r="G109">
        <v>1</v>
      </c>
      <c r="I109" s="309" t="s">
        <v>3737</v>
      </c>
      <c r="J109">
        <v>2</v>
      </c>
      <c r="K109" s="312" t="s">
        <v>3623</v>
      </c>
      <c r="L109" t="s">
        <v>6535</v>
      </c>
      <c r="M109">
        <v>2</v>
      </c>
      <c r="N109">
        <v>2</v>
      </c>
      <c r="O109">
        <v>2</v>
      </c>
      <c r="P109">
        <v>2</v>
      </c>
      <c r="Q109">
        <v>2</v>
      </c>
      <c r="S109" s="260"/>
      <c r="T109" s="260"/>
      <c r="U109" s="260"/>
      <c r="V109" s="260"/>
      <c r="W109" s="260"/>
    </row>
    <row r="110" spans="2:23" customFormat="1" ht="14">
      <c r="B110" t="s">
        <v>6284</v>
      </c>
      <c r="C110" t="s">
        <v>6285</v>
      </c>
      <c r="D110" t="s">
        <v>6286</v>
      </c>
      <c r="F110" t="s">
        <v>533</v>
      </c>
      <c r="I110" s="309" t="s">
        <v>3737</v>
      </c>
      <c r="J110">
        <v>3</v>
      </c>
      <c r="K110" s="312" t="s">
        <v>3616</v>
      </c>
      <c r="L110" t="s">
        <v>6535</v>
      </c>
      <c r="M110" s="601">
        <v>0</v>
      </c>
      <c r="N110" s="601">
        <v>0</v>
      </c>
      <c r="O110" s="601">
        <v>0</v>
      </c>
      <c r="P110" s="601">
        <v>0</v>
      </c>
      <c r="Q110" s="601">
        <v>0</v>
      </c>
      <c r="S110" s="260"/>
      <c r="T110" s="260"/>
      <c r="U110" s="260"/>
      <c r="V110" s="260"/>
      <c r="W110" s="260"/>
    </row>
    <row r="111" spans="2:23" customFormat="1" ht="14">
      <c r="B111" t="s">
        <v>6296</v>
      </c>
      <c r="C111" t="s">
        <v>6297</v>
      </c>
      <c r="D111" t="s">
        <v>6298</v>
      </c>
      <c r="E111" t="s">
        <v>6299</v>
      </c>
      <c r="F111" t="s">
        <v>552</v>
      </c>
      <c r="G111">
        <v>2</v>
      </c>
      <c r="H111">
        <v>5</v>
      </c>
      <c r="I111" s="309" t="s">
        <v>3737</v>
      </c>
      <c r="J111">
        <v>4</v>
      </c>
      <c r="K111" t="s">
        <v>737</v>
      </c>
      <c r="L111" t="s">
        <v>6535</v>
      </c>
      <c r="M111" s="601">
        <v>0</v>
      </c>
      <c r="N111" s="601">
        <v>0</v>
      </c>
      <c r="O111" s="601">
        <v>0</v>
      </c>
      <c r="P111" s="601">
        <v>0</v>
      </c>
      <c r="Q111" s="601">
        <v>0</v>
      </c>
      <c r="S111" s="260"/>
      <c r="T111" s="260"/>
      <c r="U111" s="260"/>
      <c r="V111" s="260"/>
      <c r="W111" s="260"/>
    </row>
    <row r="112" spans="2:23" customFormat="1" ht="14">
      <c r="B112" t="s">
        <v>6449</v>
      </c>
      <c r="C112" t="s">
        <v>6450</v>
      </c>
      <c r="D112" t="s">
        <v>6451</v>
      </c>
      <c r="E112" t="s">
        <v>5804</v>
      </c>
      <c r="F112" t="s">
        <v>552</v>
      </c>
      <c r="G112">
        <v>5</v>
      </c>
      <c r="H112">
        <v>5</v>
      </c>
      <c r="I112" s="309" t="s">
        <v>3737</v>
      </c>
      <c r="J112">
        <v>5</v>
      </c>
      <c r="K112" s="312" t="s">
        <v>3623</v>
      </c>
      <c r="L112" t="s">
        <v>6535</v>
      </c>
      <c r="M112">
        <v>2</v>
      </c>
      <c r="N112">
        <v>2</v>
      </c>
      <c r="O112">
        <v>1</v>
      </c>
      <c r="P112">
        <v>2</v>
      </c>
      <c r="Q112">
        <v>1</v>
      </c>
      <c r="S112" s="260"/>
      <c r="T112" s="260"/>
      <c r="U112" s="260"/>
      <c r="V112" s="260"/>
      <c r="W112" s="260"/>
    </row>
    <row r="113" spans="2:23" customFormat="1" ht="14">
      <c r="B113" s="606" t="s">
        <v>6549</v>
      </c>
      <c r="C113" t="s">
        <v>6463</v>
      </c>
      <c r="D113" t="s">
        <v>6464</v>
      </c>
      <c r="F113" t="s">
        <v>552</v>
      </c>
      <c r="G113">
        <v>3</v>
      </c>
      <c r="H113">
        <v>5</v>
      </c>
      <c r="I113" s="309" t="s">
        <v>3737</v>
      </c>
      <c r="J113">
        <v>5</v>
      </c>
      <c r="K113" s="312" t="s">
        <v>3606</v>
      </c>
      <c r="L113" t="s">
        <v>6535</v>
      </c>
      <c r="M113">
        <v>1</v>
      </c>
      <c r="N113">
        <v>1</v>
      </c>
      <c r="O113" s="601">
        <v>0</v>
      </c>
      <c r="P113">
        <v>1</v>
      </c>
      <c r="Q113">
        <v>1</v>
      </c>
      <c r="S113" s="260"/>
      <c r="T113" s="260"/>
      <c r="U113" s="260"/>
      <c r="V113" s="260"/>
      <c r="W113" s="260"/>
    </row>
    <row r="114" spans="2:23" customFormat="1" ht="14">
      <c r="B114" t="s">
        <v>6148</v>
      </c>
      <c r="C114" t="s">
        <v>6149</v>
      </c>
      <c r="D114" t="s">
        <v>6150</v>
      </c>
      <c r="F114" t="s">
        <v>552</v>
      </c>
      <c r="G114">
        <v>1</v>
      </c>
      <c r="H114">
        <v>3</v>
      </c>
      <c r="I114" s="977" t="s">
        <v>690</v>
      </c>
      <c r="J114">
        <v>1</v>
      </c>
      <c r="K114" s="312" t="s">
        <v>3616</v>
      </c>
      <c r="L114" t="s">
        <v>6535</v>
      </c>
      <c r="M114" s="601">
        <v>0</v>
      </c>
      <c r="N114" s="601">
        <v>0</v>
      </c>
      <c r="O114" s="601">
        <v>0</v>
      </c>
      <c r="P114" s="601">
        <v>0</v>
      </c>
      <c r="Q114" s="601">
        <v>0</v>
      </c>
      <c r="S114" s="260"/>
      <c r="T114" s="260"/>
      <c r="U114" s="260"/>
      <c r="V114" s="260"/>
      <c r="W114" s="260"/>
    </row>
    <row r="115" spans="2:23" customFormat="1" ht="14">
      <c r="B115" t="s">
        <v>6151</v>
      </c>
      <c r="C115" t="s">
        <v>6152</v>
      </c>
      <c r="D115" t="s">
        <v>6153</v>
      </c>
      <c r="F115" t="s">
        <v>552</v>
      </c>
      <c r="G115">
        <v>2</v>
      </c>
      <c r="H115">
        <v>1</v>
      </c>
      <c r="I115" t="s">
        <v>690</v>
      </c>
      <c r="J115">
        <v>2</v>
      </c>
      <c r="K115" t="s">
        <v>737</v>
      </c>
      <c r="L115" t="s">
        <v>6535</v>
      </c>
      <c r="M115" s="601">
        <v>0</v>
      </c>
      <c r="N115" s="601">
        <v>0</v>
      </c>
      <c r="O115" s="601">
        <v>0</v>
      </c>
      <c r="P115" s="601">
        <v>0</v>
      </c>
      <c r="Q115" s="601">
        <v>0</v>
      </c>
      <c r="S115" s="260"/>
      <c r="T115" s="260"/>
      <c r="U115" s="260"/>
      <c r="V115" s="260"/>
      <c r="W115" s="260"/>
    </row>
    <row r="116" spans="2:23" customFormat="1" ht="14">
      <c r="B116" t="s">
        <v>6185</v>
      </c>
      <c r="C116" t="s">
        <v>6186</v>
      </c>
      <c r="D116" t="s">
        <v>6187</v>
      </c>
      <c r="E116" t="s">
        <v>5788</v>
      </c>
      <c r="F116" t="s">
        <v>552</v>
      </c>
      <c r="G116">
        <v>5</v>
      </c>
      <c r="H116">
        <v>1</v>
      </c>
      <c r="I116" t="s">
        <v>690</v>
      </c>
      <c r="J116">
        <v>2</v>
      </c>
      <c r="K116" t="s">
        <v>737</v>
      </c>
      <c r="L116" t="s">
        <v>6535</v>
      </c>
      <c r="M116" s="601">
        <v>0</v>
      </c>
      <c r="N116" s="601">
        <v>0</v>
      </c>
      <c r="O116" s="601">
        <v>0</v>
      </c>
      <c r="P116" s="601">
        <v>0</v>
      </c>
      <c r="Q116" s="601">
        <v>0</v>
      </c>
      <c r="S116" s="260"/>
      <c r="T116" s="260"/>
      <c r="U116" s="260"/>
      <c r="V116" s="260"/>
      <c r="W116" s="260"/>
    </row>
    <row r="117" spans="2:23" customFormat="1" ht="14">
      <c r="B117" t="s">
        <v>6176</v>
      </c>
      <c r="C117" t="s">
        <v>6177</v>
      </c>
      <c r="D117" t="s">
        <v>6178</v>
      </c>
      <c r="F117" t="s">
        <v>552</v>
      </c>
      <c r="G117">
        <v>3</v>
      </c>
      <c r="H117">
        <v>2</v>
      </c>
      <c r="I117" t="s">
        <v>690</v>
      </c>
      <c r="J117">
        <v>2</v>
      </c>
      <c r="K117" t="s">
        <v>737</v>
      </c>
      <c r="L117" t="s">
        <v>6535</v>
      </c>
      <c r="M117" s="601">
        <v>0</v>
      </c>
      <c r="N117" s="601">
        <v>0</v>
      </c>
      <c r="O117" s="601">
        <v>0</v>
      </c>
      <c r="P117" s="601">
        <v>0</v>
      </c>
      <c r="Q117" s="601">
        <v>0</v>
      </c>
      <c r="S117" s="260"/>
      <c r="T117" s="260"/>
      <c r="U117" s="260"/>
      <c r="V117" s="260"/>
      <c r="W117" s="260"/>
    </row>
    <row r="118" spans="2:23" customFormat="1" ht="14">
      <c r="B118" t="s">
        <v>6179</v>
      </c>
      <c r="C118" t="s">
        <v>6180</v>
      </c>
      <c r="D118" t="s">
        <v>6181</v>
      </c>
      <c r="F118" t="s">
        <v>552</v>
      </c>
      <c r="G118">
        <v>1</v>
      </c>
      <c r="H118">
        <v>2</v>
      </c>
      <c r="I118" t="s">
        <v>690</v>
      </c>
      <c r="J118">
        <v>2</v>
      </c>
      <c r="K118" t="s">
        <v>737</v>
      </c>
      <c r="L118" t="s">
        <v>6535</v>
      </c>
      <c r="M118" s="601">
        <v>0</v>
      </c>
      <c r="N118" s="601">
        <v>0</v>
      </c>
      <c r="O118" s="601">
        <v>0</v>
      </c>
      <c r="P118" s="601">
        <v>0</v>
      </c>
      <c r="Q118" s="601">
        <v>0</v>
      </c>
      <c r="S118" s="260"/>
      <c r="T118" s="260"/>
      <c r="U118" s="260"/>
      <c r="V118" s="260"/>
      <c r="W118" s="260"/>
    </row>
    <row r="119" spans="2:23" customFormat="1" ht="14">
      <c r="B119" t="s">
        <v>6216</v>
      </c>
      <c r="C119" t="s">
        <v>6217</v>
      </c>
      <c r="D119" t="s">
        <v>6218</v>
      </c>
      <c r="F119" t="s">
        <v>552</v>
      </c>
      <c r="G119">
        <v>2</v>
      </c>
      <c r="H119">
        <v>2</v>
      </c>
      <c r="I119" s="977" t="s">
        <v>690</v>
      </c>
      <c r="J119">
        <v>2</v>
      </c>
      <c r="K119" s="312" t="s">
        <v>3623</v>
      </c>
      <c r="L119" t="s">
        <v>6535</v>
      </c>
      <c r="M119">
        <v>1</v>
      </c>
      <c r="N119" s="601">
        <v>0</v>
      </c>
      <c r="O119">
        <v>1</v>
      </c>
      <c r="P119">
        <v>1</v>
      </c>
      <c r="Q119">
        <v>2</v>
      </c>
      <c r="S119" s="260"/>
      <c r="T119" s="260"/>
      <c r="U119" s="260"/>
      <c r="V119" s="260"/>
      <c r="W119" s="260"/>
    </row>
    <row r="120" spans="2:23" customFormat="1" ht="14">
      <c r="B120" t="s">
        <v>6167</v>
      </c>
      <c r="C120" t="s">
        <v>6168</v>
      </c>
      <c r="D120" t="s">
        <v>6169</v>
      </c>
      <c r="E120" t="s">
        <v>5813</v>
      </c>
      <c r="F120" t="s">
        <v>552</v>
      </c>
      <c r="G120">
        <v>2</v>
      </c>
      <c r="H120">
        <v>3</v>
      </c>
      <c r="I120" t="s">
        <v>690</v>
      </c>
      <c r="J120">
        <v>2</v>
      </c>
      <c r="K120" t="s">
        <v>737</v>
      </c>
      <c r="L120" t="s">
        <v>6535</v>
      </c>
      <c r="M120" s="601">
        <v>0</v>
      </c>
      <c r="N120" s="601">
        <v>0</v>
      </c>
      <c r="O120" s="601">
        <v>0</v>
      </c>
      <c r="P120" s="601">
        <v>0</v>
      </c>
      <c r="Q120" s="601">
        <v>0</v>
      </c>
      <c r="S120" s="260"/>
      <c r="T120" s="260"/>
      <c r="U120" s="260"/>
      <c r="V120" s="260"/>
      <c r="W120" s="260"/>
    </row>
    <row r="121" spans="2:23" customFormat="1" ht="14">
      <c r="B121" t="s">
        <v>6182</v>
      </c>
      <c r="C121" t="s">
        <v>6183</v>
      </c>
      <c r="D121" t="s">
        <v>6184</v>
      </c>
      <c r="F121" t="s">
        <v>552</v>
      </c>
      <c r="G121">
        <v>2</v>
      </c>
      <c r="H121">
        <v>3</v>
      </c>
      <c r="I121" t="s">
        <v>690</v>
      </c>
      <c r="J121">
        <v>2</v>
      </c>
      <c r="K121" t="s">
        <v>737</v>
      </c>
      <c r="L121" t="s">
        <v>6535</v>
      </c>
      <c r="M121" s="601">
        <v>0</v>
      </c>
      <c r="N121" s="601">
        <v>0</v>
      </c>
      <c r="O121" s="601">
        <v>0</v>
      </c>
      <c r="P121" s="601">
        <v>0</v>
      </c>
      <c r="Q121" s="601">
        <v>0</v>
      </c>
      <c r="S121" s="260"/>
      <c r="T121" s="260"/>
      <c r="U121" s="260"/>
      <c r="V121" s="260"/>
      <c r="W121" s="260"/>
    </row>
    <row r="122" spans="2:23" customFormat="1" ht="14">
      <c r="B122" t="s">
        <v>6160</v>
      </c>
      <c r="C122" t="s">
        <v>6161</v>
      </c>
      <c r="D122" t="s">
        <v>6162</v>
      </c>
      <c r="F122" t="s">
        <v>552</v>
      </c>
      <c r="G122">
        <v>2</v>
      </c>
      <c r="H122">
        <v>2</v>
      </c>
      <c r="I122" t="s">
        <v>690</v>
      </c>
      <c r="J122">
        <v>3</v>
      </c>
      <c r="K122" t="s">
        <v>737</v>
      </c>
      <c r="L122" t="s">
        <v>6535</v>
      </c>
      <c r="M122" s="601">
        <v>0</v>
      </c>
      <c r="N122" s="601">
        <v>0</v>
      </c>
      <c r="O122" s="601">
        <v>0</v>
      </c>
      <c r="P122" s="601">
        <v>0</v>
      </c>
      <c r="Q122" s="601">
        <v>0</v>
      </c>
      <c r="S122" s="260"/>
      <c r="T122" s="260"/>
      <c r="U122" s="260"/>
      <c r="V122" s="260"/>
      <c r="W122" s="260"/>
    </row>
    <row r="123" spans="2:23" customFormat="1" ht="14">
      <c r="B123" t="s">
        <v>6163</v>
      </c>
      <c r="C123" t="s">
        <v>6164</v>
      </c>
      <c r="D123" t="s">
        <v>6165</v>
      </c>
      <c r="E123" t="s">
        <v>6166</v>
      </c>
      <c r="F123" t="s">
        <v>552</v>
      </c>
      <c r="G123">
        <v>3</v>
      </c>
      <c r="H123">
        <v>2</v>
      </c>
      <c r="I123" t="s">
        <v>690</v>
      </c>
      <c r="J123">
        <v>3</v>
      </c>
      <c r="K123" t="s">
        <v>737</v>
      </c>
      <c r="L123" t="s">
        <v>6535</v>
      </c>
      <c r="M123" s="601">
        <v>0</v>
      </c>
      <c r="N123" s="601">
        <v>0</v>
      </c>
      <c r="O123" s="601">
        <v>0</v>
      </c>
      <c r="P123" s="601">
        <v>0</v>
      </c>
      <c r="Q123" s="601">
        <v>0</v>
      </c>
      <c r="S123" s="260"/>
      <c r="T123" s="260"/>
      <c r="U123" s="260"/>
      <c r="V123" s="260"/>
      <c r="W123" s="260"/>
    </row>
    <row r="124" spans="2:23" customFormat="1" ht="14">
      <c r="B124" t="s">
        <v>6173</v>
      </c>
      <c r="C124" t="s">
        <v>6174</v>
      </c>
      <c r="D124" t="s">
        <v>6175</v>
      </c>
      <c r="E124" t="s">
        <v>5788</v>
      </c>
      <c r="F124" t="s">
        <v>552</v>
      </c>
      <c r="G124">
        <v>3</v>
      </c>
      <c r="H124">
        <v>2</v>
      </c>
      <c r="I124" t="s">
        <v>690</v>
      </c>
      <c r="J124">
        <v>3</v>
      </c>
      <c r="K124" t="s">
        <v>737</v>
      </c>
      <c r="L124" t="s">
        <v>6535</v>
      </c>
      <c r="M124" s="601">
        <v>0</v>
      </c>
      <c r="N124" s="601">
        <v>0</v>
      </c>
      <c r="O124" s="601">
        <v>0</v>
      </c>
      <c r="P124" s="601">
        <v>0</v>
      </c>
      <c r="Q124" s="601">
        <v>0</v>
      </c>
      <c r="S124" s="260"/>
      <c r="T124" s="260"/>
      <c r="U124" s="260"/>
      <c r="V124" s="260"/>
      <c r="W124" s="260"/>
    </row>
    <row r="125" spans="2:23" customFormat="1" ht="14">
      <c r="B125" t="s">
        <v>6157</v>
      </c>
      <c r="C125" t="s">
        <v>6158</v>
      </c>
      <c r="D125" t="s">
        <v>6159</v>
      </c>
      <c r="F125" t="s">
        <v>552</v>
      </c>
      <c r="G125">
        <v>4</v>
      </c>
      <c r="H125">
        <v>4</v>
      </c>
      <c r="I125" s="977" t="s">
        <v>690</v>
      </c>
      <c r="J125">
        <v>3</v>
      </c>
      <c r="K125" s="312" t="s">
        <v>3616</v>
      </c>
      <c r="L125" t="s">
        <v>6535</v>
      </c>
      <c r="M125" s="601">
        <v>0</v>
      </c>
      <c r="N125" s="601">
        <v>0</v>
      </c>
      <c r="O125" s="601">
        <v>0</v>
      </c>
      <c r="P125" s="601">
        <v>0</v>
      </c>
      <c r="Q125" s="601">
        <v>0</v>
      </c>
      <c r="S125" s="260"/>
      <c r="T125" s="260"/>
      <c r="U125" s="260"/>
      <c r="V125" s="260"/>
      <c r="W125" s="260"/>
    </row>
    <row r="126" spans="2:23" customFormat="1" ht="14">
      <c r="B126" t="s">
        <v>6170</v>
      </c>
      <c r="C126" t="s">
        <v>6171</v>
      </c>
      <c r="D126" t="s">
        <v>6172</v>
      </c>
      <c r="F126" t="s">
        <v>552</v>
      </c>
      <c r="G126">
        <v>2</v>
      </c>
      <c r="H126">
        <v>4</v>
      </c>
      <c r="I126" t="s">
        <v>690</v>
      </c>
      <c r="J126">
        <v>3</v>
      </c>
      <c r="K126" t="s">
        <v>737</v>
      </c>
      <c r="L126" t="s">
        <v>6535</v>
      </c>
      <c r="M126" s="601">
        <v>0</v>
      </c>
      <c r="N126" s="601">
        <v>0</v>
      </c>
      <c r="O126" s="601">
        <v>0</v>
      </c>
      <c r="P126" s="601">
        <v>0</v>
      </c>
      <c r="Q126" s="601">
        <v>0</v>
      </c>
      <c r="S126" s="260"/>
      <c r="T126" s="260"/>
      <c r="U126" s="260"/>
      <c r="V126" s="260"/>
      <c r="W126" s="260"/>
    </row>
    <row r="127" spans="2:23" customFormat="1" ht="14">
      <c r="B127" t="s">
        <v>6154</v>
      </c>
      <c r="C127" t="s">
        <v>6155</v>
      </c>
      <c r="D127" t="s">
        <v>6156</v>
      </c>
      <c r="F127" t="s">
        <v>552</v>
      </c>
      <c r="G127">
        <v>0</v>
      </c>
      <c r="H127">
        <v>5</v>
      </c>
      <c r="I127" t="s">
        <v>690</v>
      </c>
      <c r="J127">
        <v>3</v>
      </c>
      <c r="K127" t="s">
        <v>737</v>
      </c>
      <c r="L127" t="s">
        <v>6535</v>
      </c>
      <c r="M127" s="601">
        <v>0</v>
      </c>
      <c r="N127" s="601">
        <v>0</v>
      </c>
      <c r="O127" s="601">
        <v>0</v>
      </c>
      <c r="P127" s="601">
        <v>0</v>
      </c>
      <c r="Q127" s="601">
        <v>0</v>
      </c>
      <c r="S127" s="260"/>
      <c r="T127" s="260"/>
      <c r="U127" s="260"/>
      <c r="V127" s="260"/>
      <c r="W127" s="260"/>
    </row>
    <row r="128" spans="2:23" customFormat="1" ht="14">
      <c r="B128" t="s">
        <v>6188</v>
      </c>
      <c r="C128" t="s">
        <v>6189</v>
      </c>
      <c r="D128" t="s">
        <v>6190</v>
      </c>
      <c r="F128" t="s">
        <v>552</v>
      </c>
      <c r="G128">
        <v>3</v>
      </c>
      <c r="H128">
        <v>4</v>
      </c>
      <c r="I128" t="s">
        <v>690</v>
      </c>
      <c r="J128">
        <v>4</v>
      </c>
      <c r="K128" t="s">
        <v>737</v>
      </c>
      <c r="L128" t="s">
        <v>6535</v>
      </c>
      <c r="M128" s="601">
        <v>0</v>
      </c>
      <c r="N128" s="601">
        <v>0</v>
      </c>
      <c r="O128" s="601">
        <v>0</v>
      </c>
      <c r="P128" s="601">
        <v>0</v>
      </c>
      <c r="Q128" s="601">
        <v>0</v>
      </c>
      <c r="S128" s="260"/>
      <c r="T128" s="260"/>
      <c r="U128" s="260"/>
      <c r="V128" s="260"/>
      <c r="W128" s="260"/>
    </row>
    <row r="129" spans="2:24" customFormat="1" ht="14">
      <c r="B129" t="s">
        <v>6198</v>
      </c>
      <c r="C129" t="s">
        <v>6199</v>
      </c>
      <c r="D129" t="s">
        <v>6200</v>
      </c>
      <c r="F129" t="s">
        <v>552</v>
      </c>
      <c r="G129">
        <v>3</v>
      </c>
      <c r="H129">
        <v>4</v>
      </c>
      <c r="I129" t="s">
        <v>690</v>
      </c>
      <c r="J129">
        <v>4</v>
      </c>
      <c r="K129" t="s">
        <v>737</v>
      </c>
      <c r="L129" t="s">
        <v>6535</v>
      </c>
      <c r="M129" s="601">
        <v>0</v>
      </c>
      <c r="N129" s="601">
        <v>0</v>
      </c>
      <c r="O129" s="601">
        <v>0</v>
      </c>
      <c r="P129" s="601">
        <v>0</v>
      </c>
      <c r="Q129" s="601">
        <v>0</v>
      </c>
      <c r="S129" s="260"/>
      <c r="T129" s="260"/>
      <c r="U129" s="260"/>
      <c r="V129" s="260"/>
      <c r="W129" s="260"/>
    </row>
    <row r="130" spans="2:24" customFormat="1" ht="14">
      <c r="B130" t="s">
        <v>6191</v>
      </c>
      <c r="C130" t="s">
        <v>6192</v>
      </c>
      <c r="D130" t="s">
        <v>6193</v>
      </c>
      <c r="E130" t="s">
        <v>6194</v>
      </c>
      <c r="F130" t="s">
        <v>552</v>
      </c>
      <c r="G130">
        <v>4</v>
      </c>
      <c r="H130">
        <v>5</v>
      </c>
      <c r="I130" t="s">
        <v>690</v>
      </c>
      <c r="J130">
        <v>4</v>
      </c>
      <c r="K130" t="s">
        <v>737</v>
      </c>
      <c r="L130" t="s">
        <v>6535</v>
      </c>
      <c r="M130" s="601">
        <v>0</v>
      </c>
      <c r="N130" s="601">
        <v>0</v>
      </c>
      <c r="O130" s="601">
        <v>0</v>
      </c>
      <c r="P130" s="601">
        <v>0</v>
      </c>
      <c r="Q130" s="601">
        <v>0</v>
      </c>
      <c r="S130" s="260"/>
      <c r="T130" s="260"/>
      <c r="U130" s="260"/>
      <c r="V130" s="260"/>
      <c r="W130" s="260"/>
    </row>
    <row r="131" spans="2:24" customFormat="1" ht="14">
      <c r="B131" t="s">
        <v>6195</v>
      </c>
      <c r="C131" t="s">
        <v>6196</v>
      </c>
      <c r="D131" t="s">
        <v>6197</v>
      </c>
      <c r="E131" t="s">
        <v>5788</v>
      </c>
      <c r="F131" t="s">
        <v>552</v>
      </c>
      <c r="G131">
        <v>3</v>
      </c>
      <c r="H131">
        <v>5</v>
      </c>
      <c r="I131" t="s">
        <v>690</v>
      </c>
      <c r="J131">
        <v>4</v>
      </c>
      <c r="K131" t="s">
        <v>737</v>
      </c>
      <c r="L131" t="s">
        <v>6535</v>
      </c>
      <c r="M131" s="601">
        <v>0</v>
      </c>
      <c r="N131" s="601">
        <v>0</v>
      </c>
      <c r="O131" s="601">
        <v>0</v>
      </c>
      <c r="P131" s="601">
        <v>0</v>
      </c>
      <c r="Q131" s="601">
        <v>0</v>
      </c>
      <c r="S131" s="260"/>
      <c r="T131" s="260"/>
      <c r="U131" s="260"/>
      <c r="V131" s="260"/>
      <c r="W131" s="260"/>
    </row>
    <row r="132" spans="2:24" customFormat="1" ht="14">
      <c r="B132" t="s">
        <v>6204</v>
      </c>
      <c r="C132" t="s">
        <v>6205</v>
      </c>
      <c r="D132" t="s">
        <v>6206</v>
      </c>
      <c r="F132" t="s">
        <v>552</v>
      </c>
      <c r="G132">
        <v>3</v>
      </c>
      <c r="H132">
        <v>2</v>
      </c>
      <c r="I132" s="977" t="s">
        <v>690</v>
      </c>
      <c r="J132">
        <v>5</v>
      </c>
      <c r="K132" s="312" t="s">
        <v>3616</v>
      </c>
      <c r="L132" t="s">
        <v>6535</v>
      </c>
      <c r="M132" s="601">
        <v>0</v>
      </c>
      <c r="N132" s="601">
        <v>0</v>
      </c>
      <c r="O132" s="601">
        <v>0</v>
      </c>
      <c r="P132" s="601">
        <v>0</v>
      </c>
      <c r="Q132" s="601">
        <v>0</v>
      </c>
      <c r="S132" s="260"/>
      <c r="T132" s="260"/>
      <c r="U132" s="260"/>
      <c r="V132" s="260"/>
      <c r="W132" s="260"/>
    </row>
    <row r="133" spans="2:24" customFormat="1" ht="14">
      <c r="B133" t="s">
        <v>6219</v>
      </c>
      <c r="C133" t="s">
        <v>6220</v>
      </c>
      <c r="D133" t="s">
        <v>6221</v>
      </c>
      <c r="E133" t="s">
        <v>5655</v>
      </c>
      <c r="F133" t="s">
        <v>552</v>
      </c>
      <c r="G133">
        <v>4</v>
      </c>
      <c r="H133">
        <v>4</v>
      </c>
      <c r="I133" t="s">
        <v>690</v>
      </c>
      <c r="J133">
        <v>5</v>
      </c>
      <c r="K133" t="s">
        <v>737</v>
      </c>
      <c r="L133" t="s">
        <v>6535</v>
      </c>
      <c r="M133" s="601">
        <v>0</v>
      </c>
      <c r="N133" s="601">
        <v>0</v>
      </c>
      <c r="O133" s="601">
        <v>0</v>
      </c>
      <c r="P133" s="601">
        <v>0</v>
      </c>
      <c r="Q133" s="601">
        <v>0</v>
      </c>
      <c r="S133" s="260"/>
      <c r="T133" s="260"/>
      <c r="U133" s="260"/>
      <c r="V133" s="260"/>
      <c r="W133" s="260"/>
    </row>
    <row r="134" spans="2:24" customFormat="1" ht="14">
      <c r="B134" t="s">
        <v>6213</v>
      </c>
      <c r="C134" t="s">
        <v>6214</v>
      </c>
      <c r="D134" t="s">
        <v>6215</v>
      </c>
      <c r="F134" t="s">
        <v>552</v>
      </c>
      <c r="G134">
        <v>6</v>
      </c>
      <c r="H134">
        <v>7</v>
      </c>
      <c r="I134" t="s">
        <v>690</v>
      </c>
      <c r="J134">
        <v>5</v>
      </c>
      <c r="K134" t="s">
        <v>737</v>
      </c>
      <c r="L134" t="s">
        <v>6535</v>
      </c>
      <c r="M134" s="601">
        <v>0</v>
      </c>
      <c r="N134" s="601">
        <v>0</v>
      </c>
      <c r="O134" s="601">
        <v>0</v>
      </c>
      <c r="P134" s="601">
        <v>0</v>
      </c>
      <c r="Q134" s="601">
        <v>0</v>
      </c>
      <c r="S134" s="260"/>
      <c r="T134" s="260"/>
      <c r="U134" s="260"/>
      <c r="V134" s="260"/>
      <c r="W134" s="260"/>
    </row>
    <row r="135" spans="2:24" customFormat="1" ht="14">
      <c r="B135" t="s">
        <v>6207</v>
      </c>
      <c r="C135" t="s">
        <v>6208</v>
      </c>
      <c r="D135" t="s">
        <v>6209</v>
      </c>
      <c r="E135" t="s">
        <v>6166</v>
      </c>
      <c r="F135" t="s">
        <v>552</v>
      </c>
      <c r="G135">
        <v>6</v>
      </c>
      <c r="H135">
        <v>3</v>
      </c>
      <c r="I135" t="s">
        <v>690</v>
      </c>
      <c r="J135">
        <v>6</v>
      </c>
      <c r="K135" t="s">
        <v>737</v>
      </c>
      <c r="L135" t="s">
        <v>6535</v>
      </c>
      <c r="M135" s="601">
        <v>0</v>
      </c>
      <c r="N135" s="601">
        <v>0</v>
      </c>
      <c r="O135" s="601">
        <v>0</v>
      </c>
      <c r="P135" s="601">
        <v>0</v>
      </c>
      <c r="Q135" s="601">
        <v>0</v>
      </c>
      <c r="S135" s="260"/>
      <c r="T135" s="260"/>
      <c r="U135" s="260"/>
      <c r="V135" s="260"/>
      <c r="W135" s="260"/>
    </row>
    <row r="136" spans="2:24" customFormat="1" ht="14">
      <c r="B136" s="606" t="s">
        <v>6538</v>
      </c>
      <c r="C136" t="s">
        <v>6222</v>
      </c>
      <c r="D136" t="s">
        <v>6223</v>
      </c>
      <c r="F136" t="s">
        <v>552</v>
      </c>
      <c r="G136">
        <v>4</v>
      </c>
      <c r="H136">
        <v>4</v>
      </c>
      <c r="I136" t="s">
        <v>690</v>
      </c>
      <c r="J136">
        <v>7</v>
      </c>
      <c r="K136" s="312" t="s">
        <v>3606</v>
      </c>
      <c r="L136" s="606" t="s">
        <v>6554</v>
      </c>
      <c r="M136" s="970">
        <v>0</v>
      </c>
      <c r="N136" s="970">
        <v>0</v>
      </c>
      <c r="O136" s="970">
        <v>0</v>
      </c>
      <c r="P136" s="970">
        <v>0</v>
      </c>
      <c r="Q136" s="970">
        <v>0</v>
      </c>
      <c r="S136" s="260"/>
      <c r="T136" s="260"/>
      <c r="U136" s="260"/>
      <c r="V136" s="260"/>
      <c r="W136" s="260"/>
    </row>
    <row r="137" spans="2:24" customFormat="1" ht="14">
      <c r="B137" t="s">
        <v>6210</v>
      </c>
      <c r="C137" t="s">
        <v>6211</v>
      </c>
      <c r="D137" t="s">
        <v>6212</v>
      </c>
      <c r="F137" t="s">
        <v>552</v>
      </c>
      <c r="G137">
        <v>6</v>
      </c>
      <c r="H137">
        <v>6</v>
      </c>
      <c r="I137" t="s">
        <v>690</v>
      </c>
      <c r="J137">
        <v>7</v>
      </c>
      <c r="K137" t="s">
        <v>737</v>
      </c>
      <c r="L137" t="s">
        <v>6535</v>
      </c>
      <c r="M137" s="601">
        <v>0</v>
      </c>
      <c r="N137" s="601">
        <v>0</v>
      </c>
      <c r="O137" s="601">
        <v>0</v>
      </c>
      <c r="P137" s="601">
        <v>0</v>
      </c>
      <c r="Q137" s="601">
        <v>0</v>
      </c>
      <c r="S137" s="260"/>
      <c r="T137" s="260"/>
      <c r="U137" s="260"/>
      <c r="V137" s="260"/>
      <c r="W137" s="260"/>
    </row>
    <row r="138" spans="2:24" customFormat="1" ht="14">
      <c r="B138" t="s">
        <v>6201</v>
      </c>
      <c r="C138" t="s">
        <v>6202</v>
      </c>
      <c r="D138" t="s">
        <v>6203</v>
      </c>
      <c r="F138" t="s">
        <v>552</v>
      </c>
      <c r="G138">
        <v>4</v>
      </c>
      <c r="H138">
        <v>4</v>
      </c>
      <c r="I138" s="977" t="s">
        <v>690</v>
      </c>
      <c r="J138">
        <v>9</v>
      </c>
      <c r="K138" s="312" t="s">
        <v>3623</v>
      </c>
      <c r="L138" t="s">
        <v>6535</v>
      </c>
      <c r="M138">
        <v>2</v>
      </c>
      <c r="N138">
        <v>2</v>
      </c>
      <c r="O138">
        <v>2</v>
      </c>
      <c r="P138">
        <v>2</v>
      </c>
      <c r="Q138">
        <v>0</v>
      </c>
      <c r="S138" s="260"/>
      <c r="T138" s="260"/>
      <c r="U138" s="260"/>
      <c r="V138" s="260"/>
      <c r="W138" s="260"/>
    </row>
    <row r="139" spans="2:24" customFormat="1" ht="14">
      <c r="B139" t="s">
        <v>6224</v>
      </c>
      <c r="C139" t="s">
        <v>6225</v>
      </c>
      <c r="D139" t="s">
        <v>6226</v>
      </c>
      <c r="E139" t="s">
        <v>5655</v>
      </c>
      <c r="F139" t="s">
        <v>552</v>
      </c>
      <c r="G139">
        <v>1</v>
      </c>
      <c r="H139">
        <v>1</v>
      </c>
      <c r="I139" s="977" t="s">
        <v>690</v>
      </c>
      <c r="J139">
        <v>10</v>
      </c>
      <c r="K139" s="312" t="s">
        <v>3623</v>
      </c>
      <c r="L139" t="s">
        <v>6535</v>
      </c>
      <c r="M139" s="601">
        <v>0</v>
      </c>
      <c r="N139">
        <v>1</v>
      </c>
      <c r="O139">
        <v>2</v>
      </c>
      <c r="P139">
        <v>2</v>
      </c>
      <c r="Q139">
        <v>0</v>
      </c>
      <c r="S139" s="260"/>
      <c r="T139" s="260"/>
      <c r="U139" s="260"/>
      <c r="V139" s="260"/>
      <c r="W139" s="260"/>
    </row>
    <row r="140" spans="2:24" customFormat="1" ht="14">
      <c r="B140" s="606" t="s">
        <v>6540</v>
      </c>
      <c r="C140" t="s">
        <v>6233</v>
      </c>
      <c r="D140" t="s">
        <v>6234</v>
      </c>
      <c r="F140" t="s">
        <v>552</v>
      </c>
      <c r="G140">
        <v>7</v>
      </c>
      <c r="H140">
        <v>5</v>
      </c>
      <c r="I140" t="s">
        <v>690</v>
      </c>
      <c r="J140">
        <v>10</v>
      </c>
      <c r="K140" s="312" t="s">
        <v>3606</v>
      </c>
      <c r="L140" t="s">
        <v>6535</v>
      </c>
      <c r="M140" s="970">
        <v>0</v>
      </c>
      <c r="N140">
        <v>1</v>
      </c>
      <c r="O140">
        <v>1</v>
      </c>
      <c r="P140">
        <v>1</v>
      </c>
      <c r="Q140">
        <v>1</v>
      </c>
      <c r="S140" s="260"/>
      <c r="T140" s="260"/>
      <c r="U140" s="260"/>
      <c r="V140" s="260"/>
      <c r="W140" s="260"/>
    </row>
    <row r="141" spans="2:24" customFormat="1" ht="14">
      <c r="B141" t="s">
        <v>6227</v>
      </c>
      <c r="C141" t="s">
        <v>6228</v>
      </c>
      <c r="D141" t="s">
        <v>6229</v>
      </c>
      <c r="F141" t="s">
        <v>552</v>
      </c>
      <c r="G141">
        <v>6</v>
      </c>
      <c r="H141">
        <v>6</v>
      </c>
      <c r="I141" t="s">
        <v>690</v>
      </c>
      <c r="J141">
        <v>10</v>
      </c>
      <c r="K141" s="312" t="s">
        <v>3606</v>
      </c>
      <c r="L141" t="s">
        <v>6535</v>
      </c>
      <c r="M141">
        <v>1</v>
      </c>
      <c r="N141">
        <v>1</v>
      </c>
      <c r="O141">
        <v>1</v>
      </c>
      <c r="P141">
        <v>1</v>
      </c>
      <c r="Q141">
        <v>1</v>
      </c>
      <c r="S141" s="260"/>
      <c r="T141" s="260"/>
      <c r="U141" s="260"/>
      <c r="V141" s="260"/>
      <c r="W141" s="260"/>
    </row>
    <row r="142" spans="2:24" customFormat="1" ht="14">
      <c r="B142" s="606" t="s">
        <v>6544</v>
      </c>
      <c r="C142" t="s">
        <v>6235</v>
      </c>
      <c r="D142" t="s">
        <v>6236</v>
      </c>
      <c r="F142" t="s">
        <v>552</v>
      </c>
      <c r="G142">
        <v>5</v>
      </c>
      <c r="H142">
        <v>7</v>
      </c>
      <c r="I142" t="s">
        <v>690</v>
      </c>
      <c r="J142">
        <v>10</v>
      </c>
      <c r="K142" s="312" t="s">
        <v>3606</v>
      </c>
      <c r="L142" t="s">
        <v>6535</v>
      </c>
      <c r="M142" s="970">
        <v>0</v>
      </c>
      <c r="N142">
        <v>1</v>
      </c>
      <c r="O142" s="970">
        <v>0</v>
      </c>
      <c r="P142">
        <v>1</v>
      </c>
      <c r="Q142">
        <v>1</v>
      </c>
      <c r="S142" s="260"/>
      <c r="T142" s="260"/>
      <c r="U142" s="260"/>
      <c r="V142" s="260"/>
      <c r="W142" s="260"/>
    </row>
    <row r="143" spans="2:24" customFormat="1" ht="14">
      <c r="B143" t="s">
        <v>6230</v>
      </c>
      <c r="C143" t="s">
        <v>6231</v>
      </c>
      <c r="D143" t="s">
        <v>6232</v>
      </c>
      <c r="F143" t="s">
        <v>552</v>
      </c>
      <c r="G143">
        <v>10</v>
      </c>
      <c r="H143">
        <v>10</v>
      </c>
      <c r="I143" t="s">
        <v>690</v>
      </c>
      <c r="J143">
        <v>10</v>
      </c>
      <c r="K143" s="312" t="s">
        <v>3606</v>
      </c>
      <c r="L143" t="s">
        <v>6535</v>
      </c>
      <c r="M143">
        <v>1</v>
      </c>
      <c r="N143">
        <v>1</v>
      </c>
      <c r="O143">
        <v>1</v>
      </c>
      <c r="P143">
        <v>1</v>
      </c>
      <c r="Q143">
        <v>1</v>
      </c>
      <c r="S143" s="260"/>
      <c r="T143" s="260"/>
      <c r="U143" s="260"/>
      <c r="V143" s="260"/>
      <c r="W143" s="260"/>
    </row>
    <row r="144" spans="2:24" ht="15" customHeight="1">
      <c r="B144" s="260" t="s">
        <v>5524</v>
      </c>
      <c r="C144" s="260" t="s">
        <v>5590</v>
      </c>
      <c r="D144" s="942" t="s">
        <v>5525</v>
      </c>
      <c r="F144" s="260" t="s">
        <v>533</v>
      </c>
      <c r="I144" s="316" t="s">
        <v>5537</v>
      </c>
      <c r="J144" s="260">
        <v>1</v>
      </c>
      <c r="K144" s="312" t="s">
        <v>5925</v>
      </c>
      <c r="L144" s="629" t="s">
        <v>5939</v>
      </c>
      <c r="M144" s="663">
        <v>0</v>
      </c>
      <c r="N144" s="663">
        <v>0</v>
      </c>
      <c r="O144" s="663">
        <v>0</v>
      </c>
      <c r="P144" s="663">
        <v>0</v>
      </c>
      <c r="Q144" s="663">
        <v>0</v>
      </c>
      <c r="R144" s="663"/>
      <c r="S144" s="629"/>
      <c r="T144" s="629"/>
      <c r="U144" s="629"/>
      <c r="V144" s="629"/>
      <c r="W144" s="629"/>
      <c r="X144" s="629"/>
    </row>
    <row r="145" spans="2:24" ht="15" customHeight="1">
      <c r="B145" s="260" t="s">
        <v>5534</v>
      </c>
      <c r="C145" s="260" t="s">
        <v>5733</v>
      </c>
      <c r="D145" s="942" t="s">
        <v>5734</v>
      </c>
      <c r="F145" s="260" t="s">
        <v>552</v>
      </c>
      <c r="G145" s="260">
        <v>3</v>
      </c>
      <c r="H145" s="260">
        <v>2</v>
      </c>
      <c r="I145" s="316" t="s">
        <v>5537</v>
      </c>
      <c r="J145" s="260">
        <v>3</v>
      </c>
      <c r="K145" s="312" t="s">
        <v>5926</v>
      </c>
      <c r="L145" s="629" t="s">
        <v>5939</v>
      </c>
      <c r="M145" s="663">
        <v>0</v>
      </c>
      <c r="N145" s="663">
        <v>0</v>
      </c>
      <c r="O145" s="663">
        <v>0</v>
      </c>
      <c r="P145" s="663">
        <v>0</v>
      </c>
      <c r="Q145" s="663">
        <v>0</v>
      </c>
      <c r="S145" s="629"/>
      <c r="T145" s="629"/>
      <c r="U145" s="629"/>
      <c r="V145" s="629"/>
      <c r="W145" s="629"/>
      <c r="X145" s="629"/>
    </row>
    <row r="146" spans="2:24" ht="15" customHeight="1">
      <c r="B146" s="260" t="s">
        <v>5535</v>
      </c>
      <c r="C146" s="260" t="s">
        <v>5735</v>
      </c>
      <c r="D146" s="942" t="s">
        <v>5536</v>
      </c>
      <c r="F146" s="260" t="s">
        <v>552</v>
      </c>
      <c r="G146" s="260">
        <v>2</v>
      </c>
      <c r="H146" s="260">
        <v>3</v>
      </c>
      <c r="I146" s="316" t="s">
        <v>5537</v>
      </c>
      <c r="J146" s="260">
        <v>3</v>
      </c>
      <c r="K146" s="312" t="s">
        <v>5926</v>
      </c>
      <c r="L146" s="629" t="s">
        <v>5939</v>
      </c>
      <c r="M146" s="663">
        <v>0</v>
      </c>
      <c r="N146" s="663">
        <v>0</v>
      </c>
      <c r="O146" s="663">
        <v>0</v>
      </c>
      <c r="P146" s="663">
        <v>0</v>
      </c>
      <c r="Q146" s="663">
        <v>0</v>
      </c>
      <c r="S146" s="629"/>
      <c r="T146" s="629"/>
      <c r="U146" s="629"/>
      <c r="V146" s="629"/>
      <c r="W146" s="629"/>
      <c r="X146" s="629"/>
    </row>
    <row r="147" spans="2:24" ht="15" customHeight="1">
      <c r="B147" s="260" t="s">
        <v>5539</v>
      </c>
      <c r="C147" s="260" t="s">
        <v>5767</v>
      </c>
      <c r="D147" s="942" t="s">
        <v>5540</v>
      </c>
      <c r="F147" s="260" t="s">
        <v>5610</v>
      </c>
      <c r="G147" s="260">
        <v>4</v>
      </c>
      <c r="I147" s="316" t="s">
        <v>5537</v>
      </c>
      <c r="J147" s="260">
        <v>4</v>
      </c>
      <c r="K147" s="312" t="s">
        <v>5925</v>
      </c>
      <c r="L147" s="629" t="s">
        <v>5939</v>
      </c>
      <c r="M147" s="663">
        <v>0</v>
      </c>
      <c r="N147" s="663">
        <v>0</v>
      </c>
      <c r="O147" s="663">
        <v>0</v>
      </c>
      <c r="P147" s="663">
        <v>0</v>
      </c>
      <c r="Q147" s="663">
        <v>0</v>
      </c>
      <c r="S147" s="629"/>
      <c r="T147" s="629"/>
      <c r="U147" s="629"/>
      <c r="V147" s="629"/>
      <c r="W147" s="629"/>
      <c r="X147" s="629"/>
    </row>
    <row r="148" spans="2:24" ht="15" customHeight="1">
      <c r="B148" s="260" t="s">
        <v>5541</v>
      </c>
      <c r="C148" s="260" t="s">
        <v>5781</v>
      </c>
      <c r="D148" s="942" t="s">
        <v>5542</v>
      </c>
      <c r="F148" s="260" t="s">
        <v>552</v>
      </c>
      <c r="G148" s="260">
        <v>4</v>
      </c>
      <c r="H148" s="260">
        <v>3</v>
      </c>
      <c r="I148" s="316" t="s">
        <v>5537</v>
      </c>
      <c r="J148" s="260">
        <v>4</v>
      </c>
      <c r="K148" s="312" t="s">
        <v>5923</v>
      </c>
      <c r="L148" s="260" t="s">
        <v>5929</v>
      </c>
      <c r="M148" s="260">
        <v>1</v>
      </c>
      <c r="N148" s="260">
        <v>1</v>
      </c>
      <c r="O148" s="260">
        <v>1</v>
      </c>
      <c r="P148" s="260">
        <v>1</v>
      </c>
      <c r="Q148" s="260">
        <v>1</v>
      </c>
      <c r="R148" s="260">
        <f>SUBTOTAL(9,M148:Q148)</f>
        <v>5</v>
      </c>
    </row>
    <row r="149" spans="2:24" ht="15" customHeight="1">
      <c r="B149" s="260" t="s">
        <v>5543</v>
      </c>
      <c r="C149" s="260" t="s">
        <v>5784</v>
      </c>
      <c r="D149" s="942" t="s">
        <v>5544</v>
      </c>
      <c r="F149" s="260" t="s">
        <v>533</v>
      </c>
      <c r="I149" s="316" t="s">
        <v>5537</v>
      </c>
      <c r="J149" s="260">
        <v>4</v>
      </c>
      <c r="K149" s="312" t="s">
        <v>5926</v>
      </c>
      <c r="L149" s="629" t="s">
        <v>5939</v>
      </c>
      <c r="M149" s="663">
        <v>0</v>
      </c>
      <c r="N149" s="663">
        <v>0</v>
      </c>
      <c r="O149" s="663">
        <v>0</v>
      </c>
      <c r="P149" s="663">
        <v>0</v>
      </c>
      <c r="Q149" s="663">
        <v>0</v>
      </c>
      <c r="S149" s="629"/>
      <c r="T149" s="629"/>
      <c r="U149" s="629"/>
      <c r="V149" s="629"/>
      <c r="W149" s="629"/>
      <c r="X149" s="629"/>
    </row>
    <row r="150" spans="2:24" ht="15" customHeight="1">
      <c r="B150" s="260" t="s">
        <v>5545</v>
      </c>
      <c r="C150" s="260" t="s">
        <v>5805</v>
      </c>
      <c r="D150" s="942" t="s">
        <v>5546</v>
      </c>
      <c r="F150" s="260" t="s">
        <v>552</v>
      </c>
      <c r="G150" s="260">
        <v>5</v>
      </c>
      <c r="H150" s="260">
        <v>4</v>
      </c>
      <c r="I150" s="316" t="s">
        <v>5537</v>
      </c>
      <c r="J150" s="260">
        <v>4</v>
      </c>
      <c r="K150" s="312" t="s">
        <v>5925</v>
      </c>
      <c r="L150" s="629" t="s">
        <v>5939</v>
      </c>
      <c r="M150" s="663">
        <v>0</v>
      </c>
      <c r="N150" s="663">
        <v>0</v>
      </c>
      <c r="O150" s="663">
        <v>0</v>
      </c>
      <c r="P150" s="663">
        <v>0</v>
      </c>
      <c r="Q150" s="663">
        <v>0</v>
      </c>
      <c r="S150" s="629"/>
      <c r="T150" s="629"/>
      <c r="U150" s="629"/>
      <c r="V150" s="629"/>
      <c r="W150" s="629"/>
      <c r="X150" s="629"/>
    </row>
    <row r="151" spans="2:24" ht="15" customHeight="1">
      <c r="B151" s="260" t="s">
        <v>5549</v>
      </c>
      <c r="C151" s="260" t="s">
        <v>5854</v>
      </c>
      <c r="D151" s="942" t="s">
        <v>5550</v>
      </c>
      <c r="F151" s="260" t="s">
        <v>552</v>
      </c>
      <c r="G151" s="260">
        <v>5</v>
      </c>
      <c r="H151" s="260">
        <v>5</v>
      </c>
      <c r="I151" s="316" t="s">
        <v>5537</v>
      </c>
      <c r="J151" s="260">
        <v>5</v>
      </c>
      <c r="K151" s="312" t="s">
        <v>5925</v>
      </c>
      <c r="L151" s="629" t="s">
        <v>5939</v>
      </c>
      <c r="M151" s="663">
        <v>0</v>
      </c>
      <c r="N151" s="663">
        <v>0</v>
      </c>
      <c r="O151" s="663">
        <v>0</v>
      </c>
      <c r="P151" s="663">
        <v>0</v>
      </c>
      <c r="Q151" s="663">
        <v>0</v>
      </c>
      <c r="S151" s="629"/>
      <c r="T151" s="629"/>
      <c r="U151" s="629"/>
      <c r="V151" s="629"/>
      <c r="W151" s="629"/>
      <c r="X151" s="629"/>
    </row>
    <row r="152" spans="2:24" ht="15" customHeight="1">
      <c r="B152" s="260" t="s">
        <v>5551</v>
      </c>
      <c r="C152" s="260" t="s">
        <v>5880</v>
      </c>
      <c r="D152" s="942" t="s">
        <v>5552</v>
      </c>
      <c r="F152" s="260" t="s">
        <v>533</v>
      </c>
      <c r="I152" s="316" t="s">
        <v>5537</v>
      </c>
      <c r="J152" s="260">
        <v>7</v>
      </c>
      <c r="K152" s="312" t="s">
        <v>5926</v>
      </c>
      <c r="L152" s="629" t="s">
        <v>5939</v>
      </c>
      <c r="M152" s="663">
        <v>0</v>
      </c>
      <c r="N152" s="663">
        <v>0</v>
      </c>
      <c r="O152" s="663">
        <v>0</v>
      </c>
      <c r="P152" s="663">
        <v>0</v>
      </c>
      <c r="Q152" s="663">
        <v>0</v>
      </c>
      <c r="S152" s="629"/>
      <c r="T152" s="629"/>
      <c r="U152" s="629"/>
      <c r="V152" s="629"/>
      <c r="W152" s="629"/>
      <c r="X152" s="629"/>
    </row>
    <row r="153" spans="2:24" ht="15" customHeight="1">
      <c r="B153" s="260" t="s">
        <v>5554</v>
      </c>
      <c r="C153" s="260" t="s">
        <v>5887</v>
      </c>
      <c r="D153" s="942" t="s">
        <v>5555</v>
      </c>
      <c r="F153" s="260" t="s">
        <v>533</v>
      </c>
      <c r="I153" s="316" t="s">
        <v>5537</v>
      </c>
      <c r="J153" s="260">
        <v>7</v>
      </c>
      <c r="K153" s="312" t="s">
        <v>5925</v>
      </c>
      <c r="L153" s="629" t="s">
        <v>5939</v>
      </c>
      <c r="M153" s="663">
        <v>0</v>
      </c>
      <c r="N153" s="663">
        <v>0</v>
      </c>
      <c r="O153" s="663">
        <v>0</v>
      </c>
      <c r="P153" s="663">
        <v>0</v>
      </c>
      <c r="Q153" s="663">
        <v>0</v>
      </c>
      <c r="S153" s="629"/>
      <c r="T153" s="629"/>
      <c r="U153" s="629"/>
      <c r="V153" s="629"/>
      <c r="W153" s="629"/>
      <c r="X153" s="629"/>
    </row>
    <row r="154" spans="2:24" ht="15" customHeight="1">
      <c r="B154" s="260" t="s">
        <v>5556</v>
      </c>
      <c r="C154" s="260" t="s">
        <v>5906</v>
      </c>
      <c r="D154" s="874" t="s">
        <v>5932</v>
      </c>
      <c r="E154" s="260" t="s">
        <v>5589</v>
      </c>
      <c r="F154" s="260" t="s">
        <v>552</v>
      </c>
      <c r="G154" s="260">
        <v>10</v>
      </c>
      <c r="H154" s="260">
        <v>10</v>
      </c>
      <c r="I154" s="316" t="s">
        <v>5537</v>
      </c>
      <c r="J154" s="260">
        <v>9</v>
      </c>
      <c r="K154" s="312" t="s">
        <v>5924</v>
      </c>
      <c r="L154" s="260" t="s">
        <v>5929</v>
      </c>
      <c r="M154" s="663">
        <v>0</v>
      </c>
      <c r="N154" s="260">
        <v>1</v>
      </c>
      <c r="O154" s="260">
        <v>1</v>
      </c>
      <c r="P154" s="260">
        <v>2</v>
      </c>
      <c r="Q154" s="260">
        <v>2</v>
      </c>
      <c r="R154" s="260">
        <f t="shared" ref="R154:R155" si="1">SUBTOTAL(9,M154:Q154)</f>
        <v>6</v>
      </c>
    </row>
    <row r="155" spans="2:24" ht="15" customHeight="1">
      <c r="B155" s="629" t="s">
        <v>5949</v>
      </c>
      <c r="C155" s="260" t="s">
        <v>5609</v>
      </c>
      <c r="D155" s="942" t="s">
        <v>5526</v>
      </c>
      <c r="F155" s="260" t="s">
        <v>5610</v>
      </c>
      <c r="G155" s="260">
        <v>1</v>
      </c>
      <c r="I155" s="316" t="s">
        <v>5611</v>
      </c>
      <c r="J155" s="260">
        <v>1</v>
      </c>
      <c r="K155" s="312" t="s">
        <v>5924</v>
      </c>
      <c r="L155" s="260" t="s">
        <v>5929</v>
      </c>
      <c r="M155" s="260">
        <v>1</v>
      </c>
      <c r="N155" s="663">
        <v>0</v>
      </c>
      <c r="O155" s="663">
        <v>0</v>
      </c>
      <c r="P155" s="260">
        <v>0</v>
      </c>
      <c r="Q155" s="260">
        <v>2</v>
      </c>
      <c r="R155" s="260">
        <f t="shared" si="1"/>
        <v>3</v>
      </c>
    </row>
    <row r="156" spans="2:24" ht="15" customHeight="1">
      <c r="B156" s="260" t="s">
        <v>5527</v>
      </c>
      <c r="C156" s="260" t="s">
        <v>5612</v>
      </c>
      <c r="D156" s="942" t="s">
        <v>5528</v>
      </c>
      <c r="F156" s="260" t="s">
        <v>533</v>
      </c>
      <c r="I156" s="316" t="s">
        <v>5611</v>
      </c>
      <c r="J156" s="260">
        <v>1</v>
      </c>
      <c r="K156" s="312" t="s">
        <v>5926</v>
      </c>
      <c r="L156" s="629" t="s">
        <v>5939</v>
      </c>
      <c r="M156" s="663">
        <v>0</v>
      </c>
      <c r="N156" s="663">
        <v>0</v>
      </c>
      <c r="O156" s="663">
        <v>0</v>
      </c>
      <c r="P156" s="663">
        <v>0</v>
      </c>
      <c r="Q156" s="663">
        <v>0</v>
      </c>
      <c r="S156" s="629"/>
      <c r="T156" s="629"/>
      <c r="U156" s="629"/>
      <c r="V156" s="629"/>
      <c r="W156" s="629"/>
      <c r="X156" s="629"/>
    </row>
    <row r="157" spans="2:24" ht="15" customHeight="1">
      <c r="B157" s="629" t="s">
        <v>5938</v>
      </c>
      <c r="C157" s="260" t="s">
        <v>5754</v>
      </c>
      <c r="D157" s="942" t="s">
        <v>5538</v>
      </c>
      <c r="F157" s="260" t="s">
        <v>552</v>
      </c>
      <c r="G157" s="260">
        <v>2</v>
      </c>
      <c r="H157" s="260">
        <v>4</v>
      </c>
      <c r="I157" s="316" t="s">
        <v>5611</v>
      </c>
      <c r="J157" s="260">
        <v>3</v>
      </c>
      <c r="K157" s="312" t="s">
        <v>5923</v>
      </c>
      <c r="L157" s="260" t="s">
        <v>5929</v>
      </c>
      <c r="M157" s="970">
        <v>0</v>
      </c>
      <c r="N157" s="970">
        <v>0</v>
      </c>
      <c r="O157" s="970">
        <v>0</v>
      </c>
      <c r="P157" s="970">
        <v>0</v>
      </c>
      <c r="Q157" s="260">
        <v>1</v>
      </c>
      <c r="R157" s="260">
        <f>SUBTOTAL(9,M157:Q157)</f>
        <v>1</v>
      </c>
    </row>
    <row r="158" spans="2:24" ht="15" customHeight="1">
      <c r="B158" s="260" t="s">
        <v>5547</v>
      </c>
      <c r="C158" s="260" t="s">
        <v>5826</v>
      </c>
      <c r="D158" s="942" t="s">
        <v>5548</v>
      </c>
      <c r="F158" s="260" t="s">
        <v>552</v>
      </c>
      <c r="G158" s="260">
        <v>1</v>
      </c>
      <c r="H158" s="260">
        <v>1</v>
      </c>
      <c r="I158" s="316" t="s">
        <v>5611</v>
      </c>
      <c r="J158" s="260">
        <v>5</v>
      </c>
      <c r="K158" s="312" t="s">
        <v>5925</v>
      </c>
      <c r="L158" s="629" t="s">
        <v>5939</v>
      </c>
      <c r="M158" s="663">
        <v>0</v>
      </c>
      <c r="N158" s="663">
        <v>0</v>
      </c>
      <c r="O158" s="663">
        <v>0</v>
      </c>
      <c r="P158" s="663">
        <v>0</v>
      </c>
      <c r="Q158" s="663">
        <v>0</v>
      </c>
      <c r="S158" s="629"/>
      <c r="T158" s="629"/>
      <c r="U158" s="629"/>
      <c r="V158" s="629"/>
      <c r="W158" s="629"/>
      <c r="X158" s="629"/>
    </row>
    <row r="159" spans="2:24" ht="15" customHeight="1">
      <c r="B159" s="260" t="s">
        <v>5529</v>
      </c>
      <c r="C159" s="260" t="s">
        <v>5637</v>
      </c>
      <c r="D159" s="942" t="s">
        <v>5530</v>
      </c>
      <c r="E159" s="260" t="s">
        <v>5589</v>
      </c>
      <c r="F159" s="260" t="s">
        <v>552</v>
      </c>
      <c r="G159" s="260">
        <v>1</v>
      </c>
      <c r="H159" s="260">
        <v>3</v>
      </c>
      <c r="I159" s="316" t="s">
        <v>5638</v>
      </c>
      <c r="J159" s="260">
        <v>1</v>
      </c>
      <c r="K159" s="312" t="s">
        <v>5925</v>
      </c>
      <c r="L159" s="629" t="s">
        <v>5939</v>
      </c>
      <c r="M159" s="663">
        <v>0</v>
      </c>
      <c r="N159" s="663">
        <v>0</v>
      </c>
      <c r="O159" s="663">
        <v>0</v>
      </c>
      <c r="P159" s="663">
        <v>0</v>
      </c>
      <c r="Q159" s="663">
        <v>0</v>
      </c>
      <c r="S159" s="629"/>
      <c r="T159" s="629"/>
      <c r="U159" s="629"/>
      <c r="V159" s="629"/>
      <c r="W159" s="629"/>
      <c r="X159" s="629"/>
    </row>
    <row r="160" spans="2:24" ht="15" customHeight="1">
      <c r="B160" s="629" t="s">
        <v>6543</v>
      </c>
      <c r="C160" s="260" t="s">
        <v>5648</v>
      </c>
      <c r="D160" s="942" t="s">
        <v>5531</v>
      </c>
      <c r="F160" s="260" t="s">
        <v>533</v>
      </c>
      <c r="I160" s="316" t="s">
        <v>5638</v>
      </c>
      <c r="J160" s="260">
        <v>1</v>
      </c>
      <c r="K160" s="312" t="s">
        <v>5924</v>
      </c>
      <c r="L160" s="260" t="s">
        <v>5929</v>
      </c>
      <c r="M160" s="260">
        <v>2</v>
      </c>
      <c r="N160" s="260">
        <v>2</v>
      </c>
      <c r="O160" s="260">
        <v>2</v>
      </c>
      <c r="P160" s="970">
        <v>0</v>
      </c>
      <c r="Q160" s="260">
        <v>2</v>
      </c>
      <c r="R160" s="260">
        <f>SUBTOTAL(9,M160:Q160)</f>
        <v>8</v>
      </c>
    </row>
    <row r="161" spans="2:24" ht="15" customHeight="1">
      <c r="B161" s="260" t="s">
        <v>5532</v>
      </c>
      <c r="C161" s="260" t="s">
        <v>5675</v>
      </c>
      <c r="D161" s="942" t="s">
        <v>5533</v>
      </c>
      <c r="F161" s="260" t="s">
        <v>533</v>
      </c>
      <c r="I161" s="316" t="s">
        <v>5638</v>
      </c>
      <c r="J161" s="260">
        <v>2</v>
      </c>
      <c r="K161" s="312" t="s">
        <v>5926</v>
      </c>
      <c r="L161" s="629" t="s">
        <v>5939</v>
      </c>
      <c r="M161" s="663">
        <v>0</v>
      </c>
      <c r="N161" s="663">
        <v>0</v>
      </c>
      <c r="O161" s="663">
        <v>0</v>
      </c>
      <c r="P161" s="663">
        <v>0</v>
      </c>
      <c r="Q161" s="663">
        <v>0</v>
      </c>
      <c r="S161" s="629"/>
      <c r="T161" s="629"/>
      <c r="U161" s="629"/>
      <c r="V161" s="629"/>
      <c r="W161" s="629"/>
      <c r="X161" s="629"/>
    </row>
    <row r="162" spans="2:24" ht="15" customHeight="1">
      <c r="B162" s="629" t="s">
        <v>6145</v>
      </c>
      <c r="C162" s="260" t="s">
        <v>5886</v>
      </c>
      <c r="D162" s="942" t="s">
        <v>5553</v>
      </c>
      <c r="F162" s="260" t="s">
        <v>552</v>
      </c>
      <c r="G162" s="260">
        <v>5</v>
      </c>
      <c r="H162" s="260">
        <v>5</v>
      </c>
      <c r="I162" s="316" t="s">
        <v>5638</v>
      </c>
      <c r="J162" s="260">
        <v>7</v>
      </c>
      <c r="K162" s="312" t="s">
        <v>5923</v>
      </c>
      <c r="L162" s="260" t="s">
        <v>5929</v>
      </c>
      <c r="M162" s="970">
        <v>0</v>
      </c>
      <c r="N162" s="260">
        <v>1</v>
      </c>
      <c r="O162" s="260">
        <v>1</v>
      </c>
      <c r="P162" s="970">
        <v>0</v>
      </c>
      <c r="Q162" s="260">
        <v>1</v>
      </c>
      <c r="R162" s="260">
        <f>SUBTOTAL(9,M162:Q162)</f>
        <v>3</v>
      </c>
    </row>
    <row r="163" spans="2:24" ht="15" customHeight="1">
      <c r="B163" s="260" t="s">
        <v>5560</v>
      </c>
      <c r="C163" s="260" t="s">
        <v>5561</v>
      </c>
      <c r="D163" s="942" t="s">
        <v>5562</v>
      </c>
      <c r="F163" s="260" t="s">
        <v>533</v>
      </c>
      <c r="I163" s="309" t="s">
        <v>3604</v>
      </c>
      <c r="J163" s="260">
        <v>1</v>
      </c>
      <c r="K163" s="312" t="s">
        <v>3616</v>
      </c>
      <c r="L163" s="629" t="s">
        <v>5939</v>
      </c>
      <c r="M163" s="663">
        <v>0</v>
      </c>
      <c r="N163" s="663">
        <v>0</v>
      </c>
      <c r="O163" s="663">
        <v>0</v>
      </c>
      <c r="P163" s="663">
        <v>0</v>
      </c>
      <c r="Q163" s="663">
        <v>0</v>
      </c>
      <c r="S163" s="629"/>
      <c r="T163" s="629"/>
      <c r="U163" s="629"/>
      <c r="V163" s="629"/>
      <c r="W163" s="629"/>
      <c r="X163" s="629"/>
    </row>
    <row r="164" spans="2:24" ht="15" customHeight="1">
      <c r="B164" s="260" t="s">
        <v>5563</v>
      </c>
      <c r="C164" s="260" t="s">
        <v>5564</v>
      </c>
      <c r="D164" s="942" t="s">
        <v>5565</v>
      </c>
      <c r="F164" s="260" t="s">
        <v>552</v>
      </c>
      <c r="G164" s="260">
        <v>1</v>
      </c>
      <c r="H164" s="260">
        <v>1</v>
      </c>
      <c r="I164" s="309" t="s">
        <v>3604</v>
      </c>
      <c r="J164" s="260">
        <v>1</v>
      </c>
      <c r="K164" s="312" t="s">
        <v>3611</v>
      </c>
      <c r="L164" s="629" t="s">
        <v>5939</v>
      </c>
      <c r="M164" s="663">
        <v>0</v>
      </c>
      <c r="N164" s="663">
        <v>0</v>
      </c>
      <c r="O164" s="663">
        <v>0</v>
      </c>
      <c r="P164" s="663">
        <v>0</v>
      </c>
      <c r="Q164" s="663">
        <v>0</v>
      </c>
      <c r="S164" s="629"/>
      <c r="T164" s="629"/>
      <c r="U164" s="629"/>
      <c r="V164" s="629"/>
      <c r="W164" s="629"/>
      <c r="X164" s="629"/>
    </row>
    <row r="165" spans="2:24" ht="15" customHeight="1">
      <c r="B165" s="260" t="s">
        <v>5566</v>
      </c>
      <c r="C165" s="260" t="s">
        <v>5567</v>
      </c>
      <c r="D165" s="942" t="s">
        <v>5568</v>
      </c>
      <c r="F165" s="260" t="s">
        <v>533</v>
      </c>
      <c r="I165" s="309" t="s">
        <v>3604</v>
      </c>
      <c r="J165" s="260">
        <v>1</v>
      </c>
      <c r="K165" s="312" t="s">
        <v>3611</v>
      </c>
      <c r="L165" s="629" t="s">
        <v>5939</v>
      </c>
      <c r="M165" s="663">
        <v>0</v>
      </c>
      <c r="N165" s="663">
        <v>0</v>
      </c>
      <c r="O165" s="663">
        <v>0</v>
      </c>
      <c r="P165" s="663">
        <v>0</v>
      </c>
      <c r="Q165" s="663">
        <v>0</v>
      </c>
      <c r="S165" s="629"/>
      <c r="T165" s="629"/>
      <c r="U165" s="629"/>
      <c r="V165" s="629"/>
      <c r="W165" s="629"/>
      <c r="X165" s="629"/>
    </row>
    <row r="166" spans="2:24" ht="15" customHeight="1">
      <c r="B166" s="260" t="s">
        <v>5829</v>
      </c>
      <c r="C166" s="260" t="s">
        <v>5830</v>
      </c>
      <c r="D166" s="942" t="s">
        <v>5831</v>
      </c>
      <c r="E166" s="260" t="s">
        <v>5655</v>
      </c>
      <c r="F166" s="260" t="s">
        <v>552</v>
      </c>
      <c r="G166" s="260">
        <v>5</v>
      </c>
      <c r="H166" s="260">
        <v>4</v>
      </c>
      <c r="I166" s="937" t="s">
        <v>3604</v>
      </c>
      <c r="J166" s="260">
        <v>5</v>
      </c>
      <c r="K166" s="312" t="s">
        <v>3616</v>
      </c>
      <c r="L166" s="629" t="s">
        <v>5939</v>
      </c>
      <c r="M166" s="663">
        <v>0</v>
      </c>
      <c r="N166" s="663">
        <v>0</v>
      </c>
      <c r="O166" s="663">
        <v>0</v>
      </c>
      <c r="P166" s="663">
        <v>0</v>
      </c>
      <c r="Q166" s="663">
        <v>0</v>
      </c>
      <c r="S166" s="629"/>
      <c r="T166" s="629"/>
      <c r="U166" s="629"/>
      <c r="V166" s="629"/>
      <c r="W166" s="629"/>
      <c r="X166" s="629"/>
    </row>
    <row r="167" spans="2:24" ht="15" customHeight="1">
      <c r="B167" s="260" t="s">
        <v>5861</v>
      </c>
      <c r="C167" s="260" t="s">
        <v>5862</v>
      </c>
      <c r="D167" s="942" t="s">
        <v>5863</v>
      </c>
      <c r="F167" s="260" t="s">
        <v>552</v>
      </c>
      <c r="G167" s="260">
        <v>5</v>
      </c>
      <c r="H167" s="260">
        <v>4</v>
      </c>
      <c r="I167" s="963" t="s">
        <v>3604</v>
      </c>
      <c r="J167" s="260">
        <v>6</v>
      </c>
      <c r="K167" s="312" t="s">
        <v>5923</v>
      </c>
      <c r="L167" s="260" t="s">
        <v>5929</v>
      </c>
      <c r="M167" s="260">
        <v>1</v>
      </c>
      <c r="N167" s="260">
        <v>1</v>
      </c>
      <c r="O167" s="260">
        <v>1</v>
      </c>
      <c r="P167" s="260">
        <v>1</v>
      </c>
      <c r="Q167" s="260">
        <v>1</v>
      </c>
      <c r="R167" s="260">
        <f t="shared" ref="R167:R168" si="2">SUBTOTAL(9,M167:Q167)</f>
        <v>5</v>
      </c>
    </row>
    <row r="168" spans="2:24" ht="15" customHeight="1">
      <c r="B168" s="629" t="s">
        <v>6107</v>
      </c>
      <c r="C168" s="260" t="s">
        <v>5912</v>
      </c>
      <c r="D168" s="942" t="s">
        <v>5913</v>
      </c>
      <c r="F168" s="260" t="s">
        <v>533</v>
      </c>
      <c r="I168" s="309" t="s">
        <v>3604</v>
      </c>
      <c r="J168" s="260">
        <v>10</v>
      </c>
      <c r="K168" s="312" t="s">
        <v>5924</v>
      </c>
      <c r="L168" s="260" t="s">
        <v>5929</v>
      </c>
      <c r="M168" s="260">
        <v>0</v>
      </c>
      <c r="N168" s="260">
        <v>0</v>
      </c>
      <c r="O168" s="260">
        <v>1</v>
      </c>
      <c r="P168" s="260">
        <v>2</v>
      </c>
      <c r="Q168" s="260">
        <v>2</v>
      </c>
      <c r="R168" s="260">
        <f t="shared" si="2"/>
        <v>5</v>
      </c>
    </row>
    <row r="169" spans="2:24" ht="15" customHeight="1">
      <c r="B169" s="260" t="s">
        <v>5569</v>
      </c>
      <c r="C169" s="260" t="s">
        <v>5570</v>
      </c>
      <c r="D169" s="942" t="s">
        <v>5571</v>
      </c>
      <c r="F169" s="260" t="s">
        <v>533</v>
      </c>
      <c r="I169" s="965" t="s">
        <v>5914</v>
      </c>
      <c r="J169" s="260">
        <v>1</v>
      </c>
      <c r="K169" s="312" t="s">
        <v>5925</v>
      </c>
      <c r="L169" s="629" t="s">
        <v>5939</v>
      </c>
      <c r="M169" s="663">
        <v>0</v>
      </c>
      <c r="N169" s="663">
        <v>0</v>
      </c>
      <c r="O169" s="663">
        <v>0</v>
      </c>
      <c r="P169" s="663">
        <v>0</v>
      </c>
      <c r="Q169" s="663">
        <v>0</v>
      </c>
      <c r="S169" s="629"/>
      <c r="T169" s="629"/>
      <c r="U169" s="629"/>
      <c r="V169" s="629"/>
      <c r="W169" s="629"/>
      <c r="X169" s="629"/>
    </row>
    <row r="170" spans="2:24" ht="15" customHeight="1">
      <c r="B170" s="629" t="s">
        <v>5948</v>
      </c>
      <c r="C170" s="260" t="s">
        <v>5572</v>
      </c>
      <c r="D170" s="942" t="s">
        <v>5573</v>
      </c>
      <c r="F170" s="260" t="s">
        <v>552</v>
      </c>
      <c r="G170" s="260">
        <v>3</v>
      </c>
      <c r="H170" s="260">
        <v>3</v>
      </c>
      <c r="I170" s="965" t="s">
        <v>5914</v>
      </c>
      <c r="J170" s="260">
        <v>3</v>
      </c>
      <c r="K170" s="312" t="s">
        <v>5923</v>
      </c>
      <c r="L170" s="260" t="s">
        <v>5929</v>
      </c>
      <c r="M170" s="260">
        <v>1</v>
      </c>
      <c r="N170" s="970">
        <v>0</v>
      </c>
      <c r="O170" s="260">
        <v>1</v>
      </c>
      <c r="P170" s="260">
        <v>1</v>
      </c>
      <c r="Q170" s="260">
        <v>1</v>
      </c>
      <c r="R170" s="260">
        <f>SUBTOTAL(9,M170:Q170)</f>
        <v>4</v>
      </c>
    </row>
    <row r="171" spans="2:24" ht="15" customHeight="1">
      <c r="B171" s="260" t="s">
        <v>5835</v>
      </c>
      <c r="C171" s="260" t="s">
        <v>5836</v>
      </c>
      <c r="D171" s="942" t="s">
        <v>5837</v>
      </c>
      <c r="E171" s="260" t="s">
        <v>5655</v>
      </c>
      <c r="F171" s="260" t="s">
        <v>552</v>
      </c>
      <c r="G171" s="260">
        <v>4</v>
      </c>
      <c r="H171" s="260">
        <v>5</v>
      </c>
      <c r="I171" s="965" t="s">
        <v>5914</v>
      </c>
      <c r="J171" s="260">
        <v>5</v>
      </c>
      <c r="K171" s="312" t="s">
        <v>5926</v>
      </c>
      <c r="L171" s="260" t="s">
        <v>5929</v>
      </c>
      <c r="M171" s="663">
        <v>0</v>
      </c>
      <c r="N171" s="663">
        <v>0</v>
      </c>
      <c r="O171" s="663">
        <v>0</v>
      </c>
      <c r="P171" s="663">
        <v>0</v>
      </c>
      <c r="Q171" s="663">
        <v>0</v>
      </c>
    </row>
    <row r="172" spans="2:24" ht="15" customHeight="1">
      <c r="B172" s="629" t="s">
        <v>6106</v>
      </c>
      <c r="C172" s="260" t="s">
        <v>5881</v>
      </c>
      <c r="D172" s="942" t="s">
        <v>5882</v>
      </c>
      <c r="F172" s="260" t="s">
        <v>533</v>
      </c>
      <c r="I172" s="965" t="s">
        <v>5914</v>
      </c>
      <c r="J172" s="260">
        <v>7</v>
      </c>
      <c r="K172" s="312" t="s">
        <v>5924</v>
      </c>
      <c r="L172" s="260" t="s">
        <v>5929</v>
      </c>
      <c r="M172" s="970">
        <v>0</v>
      </c>
      <c r="N172" s="970">
        <v>0</v>
      </c>
      <c r="O172" s="260">
        <v>1</v>
      </c>
      <c r="P172" s="260">
        <v>2</v>
      </c>
      <c r="Q172" s="260">
        <v>2</v>
      </c>
      <c r="R172" s="260">
        <f>SUBTOTAL(9,M172:Q172)</f>
        <v>5</v>
      </c>
    </row>
    <row r="173" spans="2:24" ht="15" customHeight="1">
      <c r="B173" s="260" t="s">
        <v>5557</v>
      </c>
      <c r="C173" s="260" t="s">
        <v>5558</v>
      </c>
      <c r="D173" s="942" t="s">
        <v>5559</v>
      </c>
      <c r="F173" s="260" t="s">
        <v>533</v>
      </c>
      <c r="I173" s="965" t="s">
        <v>5915</v>
      </c>
      <c r="J173" s="260">
        <v>0</v>
      </c>
      <c r="K173" s="312" t="s">
        <v>5925</v>
      </c>
      <c r="L173" s="629" t="s">
        <v>5939</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5915</v>
      </c>
      <c r="J174" s="260">
        <v>3</v>
      </c>
      <c r="K174" s="312" t="s">
        <v>5923</v>
      </c>
      <c r="L174" s="260" t="s">
        <v>5929</v>
      </c>
      <c r="M174" s="260">
        <v>1</v>
      </c>
      <c r="N174" s="260">
        <v>1</v>
      </c>
      <c r="O174" s="260">
        <v>1</v>
      </c>
      <c r="P174" s="260">
        <v>1</v>
      </c>
      <c r="Q174" s="260">
        <v>1</v>
      </c>
      <c r="R174" s="260">
        <f>SUBTOTAL(9,M174:Q174)</f>
        <v>5</v>
      </c>
    </row>
    <row r="175" spans="2:24" ht="15" customHeight="1">
      <c r="B175" s="260" t="s">
        <v>5577</v>
      </c>
      <c r="C175" s="260" t="s">
        <v>5578</v>
      </c>
      <c r="D175" s="942" t="s">
        <v>5579</v>
      </c>
      <c r="F175" s="260" t="s">
        <v>552</v>
      </c>
      <c r="G175" s="260">
        <v>4</v>
      </c>
      <c r="H175" s="260">
        <v>5</v>
      </c>
      <c r="I175" s="965" t="s">
        <v>5915</v>
      </c>
      <c r="J175" s="260">
        <v>4</v>
      </c>
      <c r="K175" s="312" t="s">
        <v>5926</v>
      </c>
      <c r="L175" s="260" t="s">
        <v>5929</v>
      </c>
      <c r="M175" s="663">
        <v>0</v>
      </c>
      <c r="N175" s="663">
        <v>0</v>
      </c>
      <c r="O175" s="663">
        <v>0</v>
      </c>
      <c r="P175" s="663">
        <v>0</v>
      </c>
      <c r="Q175" s="663">
        <v>0</v>
      </c>
    </row>
    <row r="176" spans="2:24" ht="15" customHeight="1">
      <c r="B176" s="629" t="s">
        <v>5952</v>
      </c>
      <c r="C176" s="260" t="s">
        <v>5875</v>
      </c>
      <c r="D176" s="942" t="s">
        <v>5876</v>
      </c>
      <c r="F176" s="260" t="s">
        <v>533</v>
      </c>
      <c r="I176" s="965" t="s">
        <v>5915</v>
      </c>
      <c r="J176" s="260">
        <v>6</v>
      </c>
      <c r="K176" s="312" t="s">
        <v>5924</v>
      </c>
      <c r="L176" s="260" t="s">
        <v>5929</v>
      </c>
      <c r="M176" s="260">
        <v>1</v>
      </c>
      <c r="N176" s="260">
        <v>2</v>
      </c>
      <c r="O176" s="260">
        <v>1</v>
      </c>
      <c r="P176" s="260">
        <v>1</v>
      </c>
      <c r="Q176" s="260">
        <v>2</v>
      </c>
      <c r="R176" s="260">
        <f>SUBTOTAL(9,M176:Q176)</f>
        <v>7</v>
      </c>
    </row>
    <row r="177" spans="2:24" ht="15" customHeight="1">
      <c r="B177" s="260" t="s">
        <v>5632</v>
      </c>
      <c r="C177" s="260" t="s">
        <v>5633</v>
      </c>
      <c r="D177" s="942" t="s">
        <v>5634</v>
      </c>
      <c r="F177" s="260" t="s">
        <v>552</v>
      </c>
      <c r="G177" s="260">
        <v>1</v>
      </c>
      <c r="H177" s="260">
        <v>3</v>
      </c>
      <c r="I177" s="966" t="s">
        <v>555</v>
      </c>
      <c r="J177" s="260">
        <v>1</v>
      </c>
      <c r="K177" s="312" t="s">
        <v>5925</v>
      </c>
      <c r="L177" s="629" t="s">
        <v>5939</v>
      </c>
      <c r="M177" s="663">
        <v>0</v>
      </c>
      <c r="N177" s="663">
        <v>0</v>
      </c>
      <c r="O177" s="663">
        <v>0</v>
      </c>
      <c r="P177" s="663">
        <v>0</v>
      </c>
      <c r="Q177" s="663">
        <v>0</v>
      </c>
      <c r="S177" s="629"/>
      <c r="T177" s="629"/>
      <c r="U177" s="629"/>
      <c r="V177" s="629"/>
      <c r="W177" s="629"/>
      <c r="X177" s="629"/>
    </row>
    <row r="178" spans="2:24" ht="15" customHeight="1">
      <c r="B178" s="260" t="s">
        <v>5685</v>
      </c>
      <c r="C178" s="260" t="s">
        <v>5686</v>
      </c>
      <c r="D178" s="942" t="s">
        <v>5687</v>
      </c>
      <c r="F178" s="260" t="s">
        <v>533</v>
      </c>
      <c r="I178" s="966" t="s">
        <v>555</v>
      </c>
      <c r="J178" s="260">
        <v>2</v>
      </c>
      <c r="K178" s="312" t="s">
        <v>5926</v>
      </c>
      <c r="L178" s="629" t="s">
        <v>6144</v>
      </c>
      <c r="M178" s="663">
        <v>0</v>
      </c>
      <c r="N178" s="663">
        <v>0</v>
      </c>
      <c r="O178" s="663">
        <v>0</v>
      </c>
      <c r="P178" s="663">
        <v>0</v>
      </c>
      <c r="Q178" s="663">
        <v>0</v>
      </c>
      <c r="S178" s="629"/>
      <c r="T178" s="629"/>
      <c r="U178" s="629"/>
      <c r="V178" s="629"/>
      <c r="W178" s="629"/>
      <c r="X178" s="629"/>
    </row>
    <row r="179" spans="2:24" ht="15" customHeight="1">
      <c r="B179" s="260" t="s">
        <v>5739</v>
      </c>
      <c r="C179" s="260" t="s">
        <v>5740</v>
      </c>
      <c r="D179" s="942" t="s">
        <v>5741</v>
      </c>
      <c r="F179" s="260" t="s">
        <v>552</v>
      </c>
      <c r="G179" s="260">
        <v>3</v>
      </c>
      <c r="H179" s="260">
        <v>4</v>
      </c>
      <c r="I179" s="966" t="s">
        <v>555</v>
      </c>
      <c r="J179" s="260">
        <v>3</v>
      </c>
      <c r="K179" s="312" t="s">
        <v>5925</v>
      </c>
      <c r="L179" s="629" t="s">
        <v>5939</v>
      </c>
      <c r="M179" s="663">
        <v>0</v>
      </c>
      <c r="N179" s="663">
        <v>0</v>
      </c>
      <c r="O179" s="663">
        <v>0</v>
      </c>
      <c r="P179" s="663">
        <v>0</v>
      </c>
      <c r="Q179" s="663">
        <v>0</v>
      </c>
      <c r="S179" s="629"/>
      <c r="T179" s="629"/>
      <c r="U179" s="629"/>
      <c r="V179" s="629"/>
      <c r="W179" s="629"/>
      <c r="X179" s="629"/>
    </row>
    <row r="180" spans="2:24" ht="15" customHeight="1">
      <c r="B180" s="260" t="s">
        <v>5742</v>
      </c>
      <c r="C180" s="260" t="s">
        <v>5743</v>
      </c>
      <c r="D180" s="942" t="s">
        <v>5744</v>
      </c>
      <c r="F180" s="260" t="s">
        <v>533</v>
      </c>
      <c r="I180" s="966" t="s">
        <v>555</v>
      </c>
      <c r="J180" s="260">
        <v>3</v>
      </c>
      <c r="K180" s="312" t="s">
        <v>5924</v>
      </c>
      <c r="L180" s="260" t="s">
        <v>5929</v>
      </c>
      <c r="M180" s="260">
        <v>0</v>
      </c>
      <c r="N180" s="260">
        <v>1</v>
      </c>
      <c r="O180" s="260">
        <v>1</v>
      </c>
      <c r="P180" s="260">
        <v>2</v>
      </c>
      <c r="Q180" s="260">
        <v>2</v>
      </c>
      <c r="R180" s="260">
        <f t="shared" ref="R180:R181" si="3">SUBTOTAL(9,M180:Q180)</f>
        <v>6</v>
      </c>
    </row>
    <row r="181" spans="2:24" ht="15" customHeight="1">
      <c r="B181" s="260" t="s">
        <v>5814</v>
      </c>
      <c r="C181" s="260" t="s">
        <v>5815</v>
      </c>
      <c r="D181" s="942" t="s">
        <v>5816</v>
      </c>
      <c r="F181" s="260" t="s">
        <v>552</v>
      </c>
      <c r="G181" s="260">
        <v>3</v>
      </c>
      <c r="H181" s="260">
        <v>8</v>
      </c>
      <c r="I181" s="966" t="s">
        <v>555</v>
      </c>
      <c r="J181" s="260">
        <v>5</v>
      </c>
      <c r="K181" s="312" t="s">
        <v>5923</v>
      </c>
      <c r="L181" s="260" t="s">
        <v>5929</v>
      </c>
      <c r="M181" s="260">
        <v>1</v>
      </c>
      <c r="N181" s="260">
        <v>1</v>
      </c>
      <c r="O181" s="260">
        <v>1</v>
      </c>
      <c r="P181" s="260">
        <v>1</v>
      </c>
      <c r="Q181" s="260">
        <v>1</v>
      </c>
      <c r="R181" s="260">
        <f t="shared" si="3"/>
        <v>5</v>
      </c>
    </row>
    <row r="182" spans="2:24" ht="15" customHeight="1">
      <c r="B182" s="260" t="s">
        <v>5842</v>
      </c>
      <c r="C182" s="260" t="s">
        <v>5843</v>
      </c>
      <c r="D182" s="942" t="s">
        <v>5844</v>
      </c>
      <c r="F182" s="260" t="s">
        <v>552</v>
      </c>
      <c r="G182" s="260">
        <v>3</v>
      </c>
      <c r="H182" s="260">
        <v>6</v>
      </c>
      <c r="I182" s="966" t="s">
        <v>555</v>
      </c>
      <c r="J182" s="260">
        <v>5</v>
      </c>
      <c r="K182" s="312" t="s">
        <v>5926</v>
      </c>
      <c r="L182" s="260" t="s">
        <v>5929</v>
      </c>
      <c r="M182" s="663">
        <v>0</v>
      </c>
      <c r="N182" s="663">
        <v>0</v>
      </c>
      <c r="O182" s="663">
        <v>0</v>
      </c>
      <c r="P182" s="663">
        <v>0</v>
      </c>
      <c r="Q182" s="663">
        <v>0</v>
      </c>
    </row>
    <row r="183" spans="2:24" ht="15" customHeight="1">
      <c r="B183" s="260" t="s">
        <v>5598</v>
      </c>
      <c r="C183" s="260" t="s">
        <v>5599</v>
      </c>
      <c r="D183" s="942" t="s">
        <v>5600</v>
      </c>
      <c r="F183" s="260" t="s">
        <v>533</v>
      </c>
      <c r="I183" s="966" t="s">
        <v>5601</v>
      </c>
      <c r="J183" s="260">
        <v>1</v>
      </c>
      <c r="K183" s="312" t="s">
        <v>5926</v>
      </c>
      <c r="L183" s="260" t="s">
        <v>5929</v>
      </c>
      <c r="M183" s="663">
        <v>0</v>
      </c>
      <c r="N183" s="663">
        <v>0</v>
      </c>
      <c r="O183" s="663">
        <v>0</v>
      </c>
      <c r="P183" s="663">
        <v>0</v>
      </c>
      <c r="Q183" s="663">
        <v>0</v>
      </c>
    </row>
    <row r="184" spans="2:24" ht="15" customHeight="1">
      <c r="B184" s="260" t="s">
        <v>5649</v>
      </c>
      <c r="C184" s="260" t="s">
        <v>5650</v>
      </c>
      <c r="D184" s="942" t="s">
        <v>5651</v>
      </c>
      <c r="F184" s="260" t="s">
        <v>552</v>
      </c>
      <c r="G184" s="260">
        <v>1</v>
      </c>
      <c r="H184" s="260">
        <v>2</v>
      </c>
      <c r="I184" s="966" t="s">
        <v>5601</v>
      </c>
      <c r="J184" s="260">
        <v>1</v>
      </c>
      <c r="K184" s="312" t="s">
        <v>5925</v>
      </c>
      <c r="L184" s="629" t="s">
        <v>5939</v>
      </c>
      <c r="M184" s="663">
        <v>0</v>
      </c>
      <c r="N184" s="663">
        <v>0</v>
      </c>
      <c r="O184" s="663">
        <v>0</v>
      </c>
      <c r="P184" s="663">
        <v>0</v>
      </c>
      <c r="Q184" s="663">
        <v>0</v>
      </c>
      <c r="S184" s="629"/>
      <c r="T184" s="629"/>
      <c r="U184" s="629"/>
      <c r="V184" s="629"/>
      <c r="W184" s="629"/>
      <c r="X184" s="629"/>
    </row>
    <row r="185" spans="2:24" ht="15" customHeight="1">
      <c r="B185" s="260" t="s">
        <v>5773</v>
      </c>
      <c r="C185" s="260" t="s">
        <v>5774</v>
      </c>
      <c r="D185" s="942" t="s">
        <v>5775</v>
      </c>
      <c r="F185" s="260" t="s">
        <v>533</v>
      </c>
      <c r="I185" s="966" t="s">
        <v>5944</v>
      </c>
      <c r="J185" s="260">
        <v>4</v>
      </c>
      <c r="K185" s="312" t="s">
        <v>5924</v>
      </c>
      <c r="L185" s="260" t="s">
        <v>5929</v>
      </c>
      <c r="M185" s="260">
        <v>1</v>
      </c>
      <c r="N185" s="260">
        <v>0</v>
      </c>
      <c r="O185" s="260">
        <v>1</v>
      </c>
      <c r="P185" s="260">
        <v>0</v>
      </c>
      <c r="Q185" s="260">
        <v>2</v>
      </c>
      <c r="R185" s="260">
        <f t="shared" ref="R185:R186" si="4">SUBTOTAL(9,M185:Q185)</f>
        <v>4</v>
      </c>
    </row>
    <row r="186" spans="2:24" ht="15" customHeight="1">
      <c r="B186" s="629" t="s">
        <v>5934</v>
      </c>
      <c r="C186" s="260" t="s">
        <v>5852</v>
      </c>
      <c r="D186" s="942" t="s">
        <v>5853</v>
      </c>
      <c r="F186" s="260" t="s">
        <v>552</v>
      </c>
      <c r="G186" s="260">
        <v>2</v>
      </c>
      <c r="H186" s="260">
        <v>1</v>
      </c>
      <c r="I186" s="966" t="s">
        <v>5601</v>
      </c>
      <c r="J186" s="260">
        <v>5</v>
      </c>
      <c r="K186" s="312" t="s">
        <v>5923</v>
      </c>
      <c r="L186" s="260" t="s">
        <v>5929</v>
      </c>
      <c r="M186" s="663">
        <v>0</v>
      </c>
      <c r="N186" s="260">
        <v>1</v>
      </c>
      <c r="O186" s="663">
        <v>0</v>
      </c>
      <c r="P186" s="663">
        <v>0</v>
      </c>
      <c r="Q186" s="260">
        <v>1</v>
      </c>
      <c r="R186" s="260">
        <f t="shared" si="4"/>
        <v>2</v>
      </c>
    </row>
    <row r="187" spans="2:24" ht="15" customHeight="1">
      <c r="B187" s="260" t="s">
        <v>5602</v>
      </c>
      <c r="C187" s="260" t="s">
        <v>5603</v>
      </c>
      <c r="D187" s="942" t="s">
        <v>5604</v>
      </c>
      <c r="F187" s="260" t="s">
        <v>533</v>
      </c>
      <c r="I187" s="966" t="s">
        <v>5605</v>
      </c>
      <c r="J187" s="260">
        <v>1</v>
      </c>
      <c r="K187" s="312" t="s">
        <v>5925</v>
      </c>
      <c r="L187" s="629" t="s">
        <v>5939</v>
      </c>
      <c r="M187" s="663">
        <v>0</v>
      </c>
      <c r="N187" s="663">
        <v>0</v>
      </c>
      <c r="O187" s="663">
        <v>0</v>
      </c>
      <c r="P187" s="663">
        <v>0</v>
      </c>
      <c r="Q187" s="663">
        <v>0</v>
      </c>
      <c r="S187" s="629"/>
      <c r="T187" s="629"/>
      <c r="U187" s="629"/>
      <c r="V187" s="629"/>
      <c r="W187" s="629"/>
      <c r="X187" s="629"/>
    </row>
    <row r="188" spans="2:24" ht="15" customHeight="1">
      <c r="B188" s="260" t="s">
        <v>5645</v>
      </c>
      <c r="C188" s="260" t="s">
        <v>5646</v>
      </c>
      <c r="D188" s="942" t="s">
        <v>5647</v>
      </c>
      <c r="F188" s="260" t="s">
        <v>533</v>
      </c>
      <c r="I188" s="966" t="s">
        <v>5605</v>
      </c>
      <c r="J188" s="260">
        <v>1</v>
      </c>
      <c r="K188" s="312" t="s">
        <v>5924</v>
      </c>
      <c r="L188" s="260" t="s">
        <v>5929</v>
      </c>
      <c r="M188" s="260">
        <v>1</v>
      </c>
      <c r="N188" s="260">
        <v>1</v>
      </c>
      <c r="O188" s="260">
        <v>0</v>
      </c>
      <c r="P188" s="260">
        <v>2</v>
      </c>
      <c r="Q188" s="260">
        <v>2</v>
      </c>
      <c r="R188" s="260">
        <f>SUBTOTAL(9,M188:Q188)</f>
        <v>6</v>
      </c>
    </row>
    <row r="189" spans="2:24" ht="15" customHeight="1">
      <c r="B189" s="260" t="s">
        <v>5668</v>
      </c>
      <c r="C189" s="260" t="s">
        <v>5669</v>
      </c>
      <c r="D189" s="942" t="s">
        <v>5670</v>
      </c>
      <c r="E189" s="260" t="s">
        <v>5671</v>
      </c>
      <c r="F189" s="260" t="s">
        <v>552</v>
      </c>
      <c r="G189" s="260">
        <v>0</v>
      </c>
      <c r="H189" s="260">
        <v>3</v>
      </c>
      <c r="I189" s="966" t="s">
        <v>5605</v>
      </c>
      <c r="J189" s="260">
        <v>2</v>
      </c>
      <c r="K189" s="312" t="s">
        <v>5926</v>
      </c>
      <c r="L189" s="260" t="s">
        <v>5929</v>
      </c>
      <c r="M189" s="663">
        <v>0</v>
      </c>
      <c r="N189" s="663">
        <v>0</v>
      </c>
      <c r="O189" s="663">
        <v>0</v>
      </c>
      <c r="P189" s="663">
        <v>0</v>
      </c>
      <c r="Q189" s="663">
        <v>0</v>
      </c>
    </row>
    <row r="190" spans="2:24" ht="15" customHeight="1">
      <c r="B190" s="629" t="s">
        <v>5940</v>
      </c>
      <c r="C190" s="260" t="s">
        <v>5847</v>
      </c>
      <c r="D190" s="942" t="s">
        <v>5848</v>
      </c>
      <c r="F190" s="260" t="s">
        <v>552</v>
      </c>
      <c r="G190" s="260">
        <v>3</v>
      </c>
      <c r="H190" s="260">
        <v>6</v>
      </c>
      <c r="I190" s="966" t="s">
        <v>5605</v>
      </c>
      <c r="J190" s="260">
        <v>5</v>
      </c>
      <c r="K190" s="312" t="s">
        <v>5923</v>
      </c>
      <c r="L190" s="260" t="s">
        <v>5929</v>
      </c>
      <c r="M190" s="970">
        <v>0</v>
      </c>
      <c r="N190" s="970">
        <v>0</v>
      </c>
      <c r="O190" s="260">
        <v>1</v>
      </c>
      <c r="P190" s="260">
        <v>1</v>
      </c>
      <c r="Q190" s="260">
        <v>1</v>
      </c>
      <c r="R190" s="260">
        <f>SUBTOTAL(9,M190:Q190)</f>
        <v>3</v>
      </c>
    </row>
    <row r="191" spans="2:24" ht="15" customHeight="1">
      <c r="B191" s="260" t="s">
        <v>5618</v>
      </c>
      <c r="C191" s="260" t="s">
        <v>5619</v>
      </c>
      <c r="D191" s="942" t="s">
        <v>5620</v>
      </c>
      <c r="F191" s="260" t="s">
        <v>533</v>
      </c>
      <c r="I191" s="967" t="s">
        <v>576</v>
      </c>
      <c r="J191" s="260">
        <v>1</v>
      </c>
      <c r="K191" s="312" t="s">
        <v>5926</v>
      </c>
      <c r="L191" s="260" t="s">
        <v>5929</v>
      </c>
      <c r="M191" s="663">
        <v>0</v>
      </c>
      <c r="N191" s="663">
        <v>0</v>
      </c>
      <c r="O191" s="663">
        <v>0</v>
      </c>
      <c r="P191" s="663">
        <v>0</v>
      </c>
      <c r="Q191" s="663">
        <v>0</v>
      </c>
    </row>
    <row r="192" spans="2:24" ht="15" customHeight="1">
      <c r="B192" s="260" t="s">
        <v>5639</v>
      </c>
      <c r="C192" s="260" t="s">
        <v>5640</v>
      </c>
      <c r="D192" s="942" t="s">
        <v>5641</v>
      </c>
      <c r="F192" s="260" t="s">
        <v>533</v>
      </c>
      <c r="I192" s="967" t="s">
        <v>576</v>
      </c>
      <c r="J192" s="260">
        <v>1</v>
      </c>
      <c r="K192" s="312" t="s">
        <v>5925</v>
      </c>
      <c r="L192" s="629" t="s">
        <v>5939</v>
      </c>
      <c r="M192" s="663">
        <v>0</v>
      </c>
      <c r="N192" s="663">
        <v>0</v>
      </c>
      <c r="O192" s="663">
        <v>0</v>
      </c>
      <c r="P192" s="663">
        <v>0</v>
      </c>
      <c r="Q192" s="663">
        <v>0</v>
      </c>
      <c r="S192" s="629"/>
      <c r="T192" s="629"/>
      <c r="U192" s="629"/>
      <c r="V192" s="629"/>
      <c r="W192" s="629"/>
      <c r="X192" s="629"/>
    </row>
    <row r="193" spans="2:24" ht="15" customHeight="1">
      <c r="B193" s="260" t="s">
        <v>5652</v>
      </c>
      <c r="C193" s="260" t="s">
        <v>5653</v>
      </c>
      <c r="D193" s="942" t="s">
        <v>5654</v>
      </c>
      <c r="E193" s="260" t="s">
        <v>5655</v>
      </c>
      <c r="F193" s="260" t="s">
        <v>552</v>
      </c>
      <c r="G193" s="260">
        <v>1</v>
      </c>
      <c r="H193" s="260">
        <v>1</v>
      </c>
      <c r="I193" s="967" t="s">
        <v>576</v>
      </c>
      <c r="J193" s="260">
        <v>1</v>
      </c>
      <c r="K193" s="312" t="s">
        <v>5925</v>
      </c>
      <c r="L193" s="629" t="s">
        <v>5939</v>
      </c>
      <c r="M193" s="663">
        <v>0</v>
      </c>
      <c r="N193" s="663">
        <v>0</v>
      </c>
      <c r="O193" s="663">
        <v>0</v>
      </c>
      <c r="P193" s="663">
        <v>0</v>
      </c>
      <c r="Q193" s="663">
        <v>0</v>
      </c>
      <c r="S193" s="629"/>
      <c r="T193" s="629"/>
      <c r="U193" s="629"/>
      <c r="V193" s="629"/>
      <c r="W193" s="629"/>
      <c r="X193" s="629"/>
    </row>
    <row r="194" spans="2:24" ht="15" customHeight="1">
      <c r="B194" s="629" t="s">
        <v>5942</v>
      </c>
      <c r="C194" s="260" t="s">
        <v>5728</v>
      </c>
      <c r="D194" s="942" t="s">
        <v>5729</v>
      </c>
      <c r="F194" s="260" t="s">
        <v>552</v>
      </c>
      <c r="G194" s="260">
        <v>3</v>
      </c>
      <c r="H194" s="260">
        <v>4</v>
      </c>
      <c r="I194" s="967" t="s">
        <v>576</v>
      </c>
      <c r="J194" s="260">
        <v>3</v>
      </c>
      <c r="K194" s="312" t="s">
        <v>5923</v>
      </c>
      <c r="L194" s="260" t="s">
        <v>5929</v>
      </c>
      <c r="M194" s="260">
        <v>1</v>
      </c>
      <c r="N194" s="260">
        <v>1</v>
      </c>
      <c r="O194" s="663">
        <v>0</v>
      </c>
      <c r="P194" s="260">
        <v>1</v>
      </c>
      <c r="Q194" s="663">
        <v>0</v>
      </c>
      <c r="R194" s="260">
        <f>SUBTOTAL(9,M194:Q194)</f>
        <v>3</v>
      </c>
    </row>
    <row r="195" spans="2:24" ht="15" customHeight="1">
      <c r="B195" s="260" t="s">
        <v>5758</v>
      </c>
      <c r="C195" s="260" t="s">
        <v>5759</v>
      </c>
      <c r="D195" s="942" t="s">
        <v>5760</v>
      </c>
      <c r="E195" s="260" t="s">
        <v>5655</v>
      </c>
      <c r="F195" s="260" t="s">
        <v>552</v>
      </c>
      <c r="G195" s="260">
        <v>1</v>
      </c>
      <c r="H195" s="260">
        <v>2</v>
      </c>
      <c r="I195" s="967" t="s">
        <v>576</v>
      </c>
      <c r="J195" s="260">
        <v>3</v>
      </c>
      <c r="K195" s="312" t="s">
        <v>5926</v>
      </c>
      <c r="L195" s="260" t="s">
        <v>5929</v>
      </c>
      <c r="M195" s="663">
        <v>0</v>
      </c>
      <c r="N195" s="663">
        <v>0</v>
      </c>
      <c r="O195" s="663">
        <v>0</v>
      </c>
      <c r="P195" s="663">
        <v>0</v>
      </c>
      <c r="Q195" s="663">
        <v>0</v>
      </c>
    </row>
    <row r="196" spans="2:24" ht="15" customHeight="1">
      <c r="B196" s="260" t="s">
        <v>5795</v>
      </c>
      <c r="C196" s="260" t="s">
        <v>5796</v>
      </c>
      <c r="D196" s="942" t="s">
        <v>5797</v>
      </c>
      <c r="E196" s="260" t="s">
        <v>5655</v>
      </c>
      <c r="F196" s="260" t="s">
        <v>552</v>
      </c>
      <c r="G196" s="260">
        <v>3</v>
      </c>
      <c r="H196" s="260">
        <v>5</v>
      </c>
      <c r="I196" s="967" t="s">
        <v>576</v>
      </c>
      <c r="J196" s="260">
        <v>4</v>
      </c>
      <c r="K196" s="312" t="s">
        <v>5924</v>
      </c>
      <c r="L196" s="260" t="s">
        <v>5929</v>
      </c>
      <c r="M196" s="260">
        <v>2</v>
      </c>
      <c r="N196" s="260">
        <v>1</v>
      </c>
      <c r="O196" s="260">
        <v>1</v>
      </c>
      <c r="P196" s="260">
        <v>1</v>
      </c>
      <c r="Q196" s="260">
        <v>0</v>
      </c>
      <c r="R196" s="260">
        <f>SUBTOTAL(9,M196:Q196)</f>
        <v>5</v>
      </c>
    </row>
    <row r="197" spans="2:24" ht="15" customHeight="1">
      <c r="B197" s="260" t="s">
        <v>5630</v>
      </c>
      <c r="C197" s="260" t="s">
        <v>5631</v>
      </c>
      <c r="F197" s="260" t="s">
        <v>552</v>
      </c>
      <c r="G197" s="260">
        <v>1</v>
      </c>
      <c r="H197" s="260">
        <v>4</v>
      </c>
      <c r="I197" s="968" t="s">
        <v>591</v>
      </c>
      <c r="J197" s="260">
        <v>1</v>
      </c>
      <c r="K197" s="312" t="s">
        <v>5925</v>
      </c>
      <c r="L197" s="629" t="s">
        <v>5939</v>
      </c>
      <c r="M197" s="663">
        <v>0</v>
      </c>
      <c r="N197" s="663">
        <v>0</v>
      </c>
      <c r="O197" s="663">
        <v>0</v>
      </c>
      <c r="P197" s="663">
        <v>0</v>
      </c>
      <c r="Q197" s="663">
        <v>0</v>
      </c>
      <c r="S197" s="629"/>
      <c r="T197" s="629"/>
      <c r="U197" s="629"/>
      <c r="V197" s="629"/>
      <c r="W197" s="629"/>
      <c r="X197" s="629"/>
    </row>
    <row r="198" spans="2:24" ht="15" customHeight="1">
      <c r="B198" s="260" t="s">
        <v>5656</v>
      </c>
      <c r="C198" s="260" t="s">
        <v>5657</v>
      </c>
      <c r="D198" s="942" t="s">
        <v>5658</v>
      </c>
      <c r="F198" s="260" t="s">
        <v>533</v>
      </c>
      <c r="I198" s="968" t="s">
        <v>591</v>
      </c>
      <c r="J198" s="260">
        <v>1</v>
      </c>
      <c r="K198" s="312" t="s">
        <v>5925</v>
      </c>
      <c r="L198" s="629" t="s">
        <v>5939</v>
      </c>
      <c r="M198" s="663">
        <v>0</v>
      </c>
      <c r="N198" s="663">
        <v>0</v>
      </c>
      <c r="O198" s="663">
        <v>0</v>
      </c>
      <c r="P198" s="663">
        <v>0</v>
      </c>
      <c r="Q198" s="663">
        <v>0</v>
      </c>
      <c r="S198" s="629"/>
      <c r="T198" s="629"/>
      <c r="U198" s="629"/>
      <c r="V198" s="629"/>
      <c r="W198" s="629"/>
      <c r="X198" s="629"/>
    </row>
    <row r="199" spans="2:24" ht="15" customHeight="1">
      <c r="B199" s="260" t="s">
        <v>5676</v>
      </c>
      <c r="C199" s="260" t="s">
        <v>5677</v>
      </c>
      <c r="D199" s="942" t="s">
        <v>5678</v>
      </c>
      <c r="F199" s="260" t="s">
        <v>533</v>
      </c>
      <c r="I199" s="968" t="s">
        <v>591</v>
      </c>
      <c r="J199" s="260">
        <v>2</v>
      </c>
      <c r="K199" s="312" t="s">
        <v>5926</v>
      </c>
      <c r="L199" s="260" t="s">
        <v>5929</v>
      </c>
      <c r="M199" s="663">
        <v>0</v>
      </c>
      <c r="N199" s="663">
        <v>0</v>
      </c>
      <c r="O199" s="663">
        <v>0</v>
      </c>
      <c r="P199" s="663">
        <v>0</v>
      </c>
      <c r="Q199" s="663">
        <v>0</v>
      </c>
    </row>
    <row r="200" spans="2:24" ht="15" customHeight="1">
      <c r="B200" s="260" t="s">
        <v>5688</v>
      </c>
      <c r="C200" s="260" t="s">
        <v>5689</v>
      </c>
      <c r="D200" s="942" t="s">
        <v>5690</v>
      </c>
      <c r="F200" s="260" t="s">
        <v>552</v>
      </c>
      <c r="G200" s="260">
        <v>1</v>
      </c>
      <c r="H200" s="260">
        <v>3</v>
      </c>
      <c r="I200" s="968" t="s">
        <v>591</v>
      </c>
      <c r="J200" s="260">
        <v>2</v>
      </c>
      <c r="K200" s="312" t="s">
        <v>5923</v>
      </c>
      <c r="L200" s="260" t="s">
        <v>5929</v>
      </c>
      <c r="M200" s="260">
        <v>1</v>
      </c>
      <c r="N200" s="260">
        <v>1</v>
      </c>
      <c r="O200" s="260">
        <v>1</v>
      </c>
      <c r="P200" s="260">
        <v>1</v>
      </c>
      <c r="Q200" s="260">
        <v>1</v>
      </c>
      <c r="R200" s="260">
        <f t="shared" ref="R200:R201" si="5">SUBTOTAL(9,M200:Q200)</f>
        <v>5</v>
      </c>
    </row>
    <row r="201" spans="2:24" ht="15" customHeight="1">
      <c r="B201" s="260" t="s">
        <v>5789</v>
      </c>
      <c r="C201" s="260" t="s">
        <v>5790</v>
      </c>
      <c r="D201" s="942" t="s">
        <v>5791</v>
      </c>
      <c r="F201" s="260" t="s">
        <v>552</v>
      </c>
      <c r="G201" s="260">
        <v>2</v>
      </c>
      <c r="H201" s="260">
        <v>6</v>
      </c>
      <c r="I201" s="968" t="s">
        <v>591</v>
      </c>
      <c r="J201" s="260">
        <v>4</v>
      </c>
      <c r="K201" s="312" t="s">
        <v>5924</v>
      </c>
      <c r="L201" s="260" t="s">
        <v>5929</v>
      </c>
      <c r="M201" s="260">
        <v>1</v>
      </c>
      <c r="N201" s="260">
        <v>1</v>
      </c>
      <c r="O201" s="260">
        <v>2</v>
      </c>
      <c r="P201" s="260">
        <v>2</v>
      </c>
      <c r="Q201" s="260">
        <v>1</v>
      </c>
      <c r="R201" s="260">
        <f t="shared" si="5"/>
        <v>7</v>
      </c>
    </row>
    <row r="202" spans="2:24" ht="15" customHeight="1">
      <c r="B202" s="260" t="s">
        <v>5872</v>
      </c>
      <c r="C202" s="260" t="s">
        <v>5873</v>
      </c>
      <c r="D202" s="942" t="s">
        <v>5874</v>
      </c>
      <c r="F202" s="260" t="s">
        <v>533</v>
      </c>
      <c r="I202" s="968" t="s">
        <v>591</v>
      </c>
      <c r="J202" s="260">
        <v>6</v>
      </c>
      <c r="K202" s="312" t="s">
        <v>5926</v>
      </c>
      <c r="L202" s="260" t="s">
        <v>5929</v>
      </c>
      <c r="M202" s="663">
        <v>0</v>
      </c>
      <c r="N202" s="663">
        <v>0</v>
      </c>
      <c r="O202" s="663">
        <v>0</v>
      </c>
      <c r="P202" s="663">
        <v>0</v>
      </c>
      <c r="Q202" s="663">
        <v>0</v>
      </c>
    </row>
    <row r="203" spans="2:24" ht="15" customHeight="1">
      <c r="B203" s="260" t="s">
        <v>5594</v>
      </c>
      <c r="C203" s="260" t="s">
        <v>5595</v>
      </c>
      <c r="D203" s="942" t="s">
        <v>5596</v>
      </c>
      <c r="F203" s="260" t="s">
        <v>533</v>
      </c>
      <c r="I203" s="968" t="s">
        <v>5597</v>
      </c>
      <c r="J203" s="260">
        <v>1</v>
      </c>
      <c r="K203" s="312" t="s">
        <v>5925</v>
      </c>
      <c r="L203" s="629" t="s">
        <v>5939</v>
      </c>
      <c r="M203" s="663">
        <v>0</v>
      </c>
      <c r="N203" s="663">
        <v>0</v>
      </c>
      <c r="O203" s="663">
        <v>0</v>
      </c>
      <c r="P203" s="663">
        <v>0</v>
      </c>
      <c r="Q203" s="663">
        <v>0</v>
      </c>
      <c r="S203" s="629"/>
      <c r="T203" s="629"/>
      <c r="U203" s="629"/>
      <c r="V203" s="629"/>
      <c r="W203" s="629"/>
      <c r="X203" s="629"/>
    </row>
    <row r="204" spans="2:24" ht="15" customHeight="1">
      <c r="B204" s="260" t="s">
        <v>5736</v>
      </c>
      <c r="C204" s="260" t="s">
        <v>5737</v>
      </c>
      <c r="D204" s="942" t="s">
        <v>5738</v>
      </c>
      <c r="F204" s="260" t="s">
        <v>533</v>
      </c>
      <c r="I204" s="968" t="s">
        <v>5597</v>
      </c>
      <c r="J204" s="260">
        <v>3</v>
      </c>
      <c r="K204" s="312" t="s">
        <v>5926</v>
      </c>
      <c r="L204" s="260" t="s">
        <v>5929</v>
      </c>
      <c r="M204" s="663">
        <v>0</v>
      </c>
      <c r="N204" s="663">
        <v>0</v>
      </c>
      <c r="O204" s="663">
        <v>0</v>
      </c>
      <c r="P204" s="663">
        <v>0</v>
      </c>
      <c r="Q204" s="663">
        <v>0</v>
      </c>
    </row>
    <row r="205" spans="2:24" ht="15" customHeight="1">
      <c r="B205" s="629" t="s">
        <v>5936</v>
      </c>
      <c r="C205" s="260" t="s">
        <v>5808</v>
      </c>
      <c r="D205" s="942" t="s">
        <v>5809</v>
      </c>
      <c r="F205" s="260" t="s">
        <v>552</v>
      </c>
      <c r="G205" s="260">
        <v>3</v>
      </c>
      <c r="H205" s="260">
        <v>6</v>
      </c>
      <c r="I205" s="968" t="s">
        <v>5927</v>
      </c>
      <c r="J205" s="260">
        <v>4</v>
      </c>
      <c r="K205" s="312" t="s">
        <v>5923</v>
      </c>
      <c r="L205" s="260" t="s">
        <v>5929</v>
      </c>
      <c r="M205" s="970">
        <v>0</v>
      </c>
      <c r="N205" s="260">
        <v>1</v>
      </c>
      <c r="O205" s="970">
        <v>0</v>
      </c>
      <c r="P205" s="260">
        <v>1</v>
      </c>
      <c r="Q205" s="970">
        <v>0</v>
      </c>
      <c r="R205" s="260">
        <f t="shared" ref="R205:R206" si="6">SUBTOTAL(9,M205:Q205)</f>
        <v>2</v>
      </c>
    </row>
    <row r="206" spans="2:24" ht="15" customHeight="1">
      <c r="B206" s="629" t="s">
        <v>5958</v>
      </c>
      <c r="C206" s="260" t="s">
        <v>5867</v>
      </c>
      <c r="D206" s="942" t="s">
        <v>5868</v>
      </c>
      <c r="F206" s="260" t="s">
        <v>552</v>
      </c>
      <c r="G206" s="260">
        <v>4</v>
      </c>
      <c r="H206" s="260">
        <v>5</v>
      </c>
      <c r="I206" s="968" t="s">
        <v>5597</v>
      </c>
      <c r="J206" s="260">
        <v>6</v>
      </c>
      <c r="K206" s="312" t="s">
        <v>5924</v>
      </c>
      <c r="L206" s="260" t="s">
        <v>5929</v>
      </c>
      <c r="M206" s="260">
        <v>0</v>
      </c>
      <c r="N206" s="260">
        <v>0</v>
      </c>
      <c r="O206" s="260">
        <v>0</v>
      </c>
      <c r="P206" s="260">
        <v>1</v>
      </c>
      <c r="Q206" s="260">
        <v>0</v>
      </c>
      <c r="R206" s="260">
        <f t="shared" si="6"/>
        <v>1</v>
      </c>
    </row>
    <row r="207" spans="2:24" ht="15" customHeight="1">
      <c r="B207" s="260" t="s">
        <v>5580</v>
      </c>
      <c r="C207" s="260" t="s">
        <v>5581</v>
      </c>
      <c r="D207" s="942" t="s">
        <v>5582</v>
      </c>
      <c r="F207" s="260" t="s">
        <v>533</v>
      </c>
      <c r="I207" s="968" t="s">
        <v>5583</v>
      </c>
      <c r="J207" s="260">
        <v>0</v>
      </c>
      <c r="K207" s="312" t="s">
        <v>5925</v>
      </c>
      <c r="L207" s="629" t="s">
        <v>5939</v>
      </c>
      <c r="M207" s="663">
        <v>0</v>
      </c>
      <c r="N207" s="663">
        <v>0</v>
      </c>
      <c r="O207" s="663">
        <v>0</v>
      </c>
      <c r="P207" s="663">
        <v>0</v>
      </c>
      <c r="Q207" s="663">
        <v>0</v>
      </c>
      <c r="S207" s="629"/>
      <c r="T207" s="629"/>
      <c r="U207" s="629"/>
      <c r="V207" s="629"/>
      <c r="W207" s="629"/>
      <c r="X207" s="629"/>
    </row>
    <row r="208" spans="2:24" ht="15" customHeight="1">
      <c r="B208" s="629" t="s">
        <v>5933</v>
      </c>
      <c r="C208" s="260" t="s">
        <v>5779</v>
      </c>
      <c r="D208" s="942" t="s">
        <v>5780</v>
      </c>
      <c r="F208" s="260" t="s">
        <v>552</v>
      </c>
      <c r="G208" s="260">
        <v>3</v>
      </c>
      <c r="H208" s="260">
        <v>6</v>
      </c>
      <c r="I208" s="968" t="s">
        <v>5583</v>
      </c>
      <c r="J208" s="260">
        <v>4</v>
      </c>
      <c r="K208" s="312" t="s">
        <v>5923</v>
      </c>
      <c r="L208" s="260" t="s">
        <v>5929</v>
      </c>
      <c r="M208" s="260">
        <v>1</v>
      </c>
      <c r="N208" s="663">
        <v>0</v>
      </c>
      <c r="O208" s="260">
        <v>1</v>
      </c>
      <c r="P208" s="663">
        <v>0</v>
      </c>
      <c r="Q208" s="260">
        <v>1</v>
      </c>
      <c r="R208" s="260">
        <f>SUBTOTAL(9,M208:Q208)</f>
        <v>3</v>
      </c>
    </row>
    <row r="209" spans="2:24" ht="15" customHeight="1">
      <c r="B209" s="260" t="s">
        <v>5792</v>
      </c>
      <c r="C209" s="260" t="s">
        <v>5793</v>
      </c>
      <c r="D209" s="942" t="s">
        <v>5794</v>
      </c>
      <c r="F209" s="260" t="s">
        <v>552</v>
      </c>
      <c r="G209" s="260">
        <v>3</v>
      </c>
      <c r="H209" s="260">
        <v>3</v>
      </c>
      <c r="I209" s="968" t="s">
        <v>5583</v>
      </c>
      <c r="J209" s="260">
        <v>4</v>
      </c>
      <c r="K209" s="312" t="s">
        <v>5926</v>
      </c>
      <c r="L209" s="629" t="s">
        <v>5939</v>
      </c>
      <c r="M209" s="663">
        <v>0</v>
      </c>
      <c r="N209" s="663">
        <v>0</v>
      </c>
      <c r="O209" s="663">
        <v>0</v>
      </c>
      <c r="P209" s="663">
        <v>0</v>
      </c>
      <c r="Q209" s="663">
        <v>0</v>
      </c>
      <c r="S209" s="629"/>
      <c r="T209" s="629"/>
      <c r="U209" s="629"/>
      <c r="V209" s="629"/>
      <c r="W209" s="629"/>
      <c r="X209" s="629"/>
    </row>
    <row r="210" spans="2:24" ht="15" customHeight="1">
      <c r="B210" s="260" t="s">
        <v>5897</v>
      </c>
      <c r="C210" s="260" t="s">
        <v>5898</v>
      </c>
      <c r="D210" s="942" t="s">
        <v>5899</v>
      </c>
      <c r="F210" s="260" t="s">
        <v>552</v>
      </c>
      <c r="G210" s="260">
        <v>8</v>
      </c>
      <c r="H210" s="260">
        <v>8</v>
      </c>
      <c r="I210" s="968" t="s">
        <v>5583</v>
      </c>
      <c r="J210" s="260">
        <v>8</v>
      </c>
      <c r="K210" s="312" t="s">
        <v>5924</v>
      </c>
      <c r="L210" s="260" t="s">
        <v>5929</v>
      </c>
      <c r="M210" s="260">
        <v>2</v>
      </c>
      <c r="N210" s="260">
        <v>1</v>
      </c>
      <c r="O210" s="260">
        <v>2</v>
      </c>
      <c r="P210" s="260">
        <v>2</v>
      </c>
      <c r="Q210" s="260">
        <v>2</v>
      </c>
      <c r="R210" s="260">
        <f t="shared" ref="R210:R211" si="7">SUBTOTAL(9,M210:Q210)</f>
        <v>9</v>
      </c>
    </row>
    <row r="211" spans="2:24" ht="15" customHeight="1">
      <c r="B211" s="629" t="s">
        <v>5950</v>
      </c>
      <c r="C211" s="260" t="s">
        <v>5635</v>
      </c>
      <c r="D211" s="942" t="s">
        <v>5636</v>
      </c>
      <c r="F211" s="260" t="s">
        <v>533</v>
      </c>
      <c r="I211" s="309" t="s">
        <v>5916</v>
      </c>
      <c r="J211" s="260">
        <v>1</v>
      </c>
      <c r="K211" s="312" t="s">
        <v>5924</v>
      </c>
      <c r="L211" s="260" t="s">
        <v>5929</v>
      </c>
      <c r="M211" s="260">
        <v>1</v>
      </c>
      <c r="N211" s="260">
        <v>1</v>
      </c>
      <c r="O211" s="260">
        <v>1</v>
      </c>
      <c r="P211" s="319">
        <v>1</v>
      </c>
      <c r="Q211" s="663">
        <v>0</v>
      </c>
      <c r="R211" s="260">
        <f t="shared" si="7"/>
        <v>4</v>
      </c>
    </row>
    <row r="212" spans="2:24" ht="15" customHeight="1">
      <c r="B212" s="260" t="s">
        <v>5672</v>
      </c>
      <c r="C212" s="260" t="s">
        <v>5673</v>
      </c>
      <c r="D212" s="942" t="s">
        <v>5674</v>
      </c>
      <c r="F212" s="260" t="s">
        <v>533</v>
      </c>
      <c r="I212" s="309" t="s">
        <v>5916</v>
      </c>
      <c r="J212" s="260">
        <v>2</v>
      </c>
      <c r="K212" s="312" t="s">
        <v>5925</v>
      </c>
      <c r="L212" s="629" t="s">
        <v>5939</v>
      </c>
      <c r="M212" s="663">
        <v>0</v>
      </c>
      <c r="N212" s="663">
        <v>0</v>
      </c>
      <c r="O212" s="663">
        <v>0</v>
      </c>
      <c r="P212" s="663">
        <v>0</v>
      </c>
      <c r="Q212" s="663">
        <v>0</v>
      </c>
      <c r="S212" s="629"/>
      <c r="T212" s="629"/>
      <c r="U212" s="629"/>
      <c r="V212" s="629"/>
      <c r="W212" s="629"/>
      <c r="X212" s="629"/>
    </row>
    <row r="213" spans="2:24" ht="15" customHeight="1">
      <c r="B213" s="260" t="s">
        <v>5745</v>
      </c>
      <c r="C213" s="260" t="s">
        <v>5746</v>
      </c>
      <c r="D213" s="942" t="s">
        <v>5747</v>
      </c>
      <c r="F213" s="260" t="s">
        <v>552</v>
      </c>
      <c r="G213" s="260">
        <v>3</v>
      </c>
      <c r="H213" s="260">
        <v>3</v>
      </c>
      <c r="I213" s="309" t="s">
        <v>5916</v>
      </c>
      <c r="J213" s="260">
        <v>3</v>
      </c>
      <c r="K213" s="312" t="s">
        <v>5925</v>
      </c>
      <c r="L213" s="629" t="s">
        <v>5939</v>
      </c>
      <c r="M213" s="663">
        <v>0</v>
      </c>
      <c r="N213" s="663">
        <v>0</v>
      </c>
      <c r="O213" s="663">
        <v>0</v>
      </c>
      <c r="P213" s="663">
        <v>0</v>
      </c>
      <c r="Q213" s="663">
        <v>0</v>
      </c>
      <c r="S213" s="629"/>
      <c r="T213" s="629"/>
      <c r="U213" s="629"/>
      <c r="V213" s="629"/>
      <c r="W213" s="629"/>
      <c r="X213" s="629"/>
    </row>
    <row r="214" spans="2:24" ht="15" customHeight="1">
      <c r="B214" s="260" t="s">
        <v>5751</v>
      </c>
      <c r="C214" s="260" t="s">
        <v>5752</v>
      </c>
      <c r="D214" s="942" t="s">
        <v>5753</v>
      </c>
      <c r="F214" s="260" t="s">
        <v>5610</v>
      </c>
      <c r="G214" s="260">
        <v>1</v>
      </c>
      <c r="I214" s="309" t="s">
        <v>5916</v>
      </c>
      <c r="J214" s="260">
        <v>3</v>
      </c>
      <c r="K214" s="312" t="s">
        <v>5926</v>
      </c>
      <c r="L214" s="260" t="s">
        <v>5929</v>
      </c>
      <c r="M214" s="663">
        <v>0</v>
      </c>
      <c r="N214" s="663">
        <v>0</v>
      </c>
      <c r="O214" s="663">
        <v>0</v>
      </c>
      <c r="P214" s="663">
        <v>0</v>
      </c>
      <c r="Q214" s="663">
        <v>0</v>
      </c>
    </row>
    <row r="215" spans="2:24" ht="15" customHeight="1">
      <c r="B215" s="629" t="s">
        <v>5941</v>
      </c>
      <c r="C215" s="260" t="s">
        <v>5782</v>
      </c>
      <c r="D215" s="942" t="s">
        <v>5783</v>
      </c>
      <c r="F215" s="260" t="s">
        <v>552</v>
      </c>
      <c r="G215" s="260">
        <v>4</v>
      </c>
      <c r="H215" s="260">
        <v>2</v>
      </c>
      <c r="I215" s="309" t="s">
        <v>5917</v>
      </c>
      <c r="J215" s="260">
        <v>4</v>
      </c>
      <c r="K215" s="312" t="s">
        <v>5923</v>
      </c>
      <c r="L215" s="260" t="s">
        <v>5929</v>
      </c>
      <c r="M215" s="260">
        <v>1</v>
      </c>
      <c r="N215" s="260">
        <v>1</v>
      </c>
      <c r="O215" s="663">
        <v>0</v>
      </c>
      <c r="P215" s="260">
        <v>1</v>
      </c>
      <c r="Q215" s="663">
        <v>0</v>
      </c>
      <c r="R215" s="260">
        <f>SUBTOTAL(9,M215:Q215)</f>
        <v>3</v>
      </c>
    </row>
    <row r="216" spans="2:24" ht="15" customHeight="1">
      <c r="B216" s="260" t="s">
        <v>5798</v>
      </c>
      <c r="C216" s="260" t="s">
        <v>5799</v>
      </c>
      <c r="D216" s="942" t="s">
        <v>5800</v>
      </c>
      <c r="F216" s="260" t="s">
        <v>552</v>
      </c>
      <c r="G216" s="260">
        <v>4</v>
      </c>
      <c r="H216" s="260">
        <v>4</v>
      </c>
      <c r="I216" s="309" t="s">
        <v>5916</v>
      </c>
      <c r="J216" s="260">
        <v>4</v>
      </c>
      <c r="K216" s="312" t="s">
        <v>5926</v>
      </c>
      <c r="L216" s="260" t="s">
        <v>5929</v>
      </c>
      <c r="M216" s="663">
        <v>0</v>
      </c>
      <c r="N216" s="663">
        <v>0</v>
      </c>
      <c r="O216" s="663">
        <v>0</v>
      </c>
      <c r="P216" s="663">
        <v>0</v>
      </c>
      <c r="Q216" s="663">
        <v>0</v>
      </c>
    </row>
    <row r="217" spans="2:24" ht="15" customHeight="1">
      <c r="B217" s="260" t="s">
        <v>5748</v>
      </c>
      <c r="C217" s="260" t="s">
        <v>5749</v>
      </c>
      <c r="D217" s="942" t="s">
        <v>5750</v>
      </c>
      <c r="F217" s="260" t="s">
        <v>533</v>
      </c>
      <c r="I217" s="964" t="s">
        <v>5918</v>
      </c>
      <c r="J217" s="260">
        <v>3</v>
      </c>
      <c r="K217" s="312" t="s">
        <v>5926</v>
      </c>
      <c r="L217" s="260" t="s">
        <v>5929</v>
      </c>
      <c r="M217" s="663">
        <v>0</v>
      </c>
      <c r="N217" s="663">
        <v>0</v>
      </c>
      <c r="O217" s="663">
        <v>0</v>
      </c>
      <c r="P217" s="663">
        <v>0</v>
      </c>
      <c r="Q217" s="663">
        <v>0</v>
      </c>
    </row>
    <row r="218" spans="2:24" ht="15" customHeight="1">
      <c r="B218" s="629" t="s">
        <v>6016</v>
      </c>
      <c r="C218" s="260" t="s">
        <v>5806</v>
      </c>
      <c r="D218" s="942" t="s">
        <v>5807</v>
      </c>
      <c r="F218" s="260" t="s">
        <v>552</v>
      </c>
      <c r="G218" s="260">
        <v>4</v>
      </c>
      <c r="H218" s="260">
        <v>4</v>
      </c>
      <c r="I218" s="964" t="s">
        <v>5919</v>
      </c>
      <c r="J218" s="260">
        <v>4</v>
      </c>
      <c r="K218" s="312" t="s">
        <v>5924</v>
      </c>
      <c r="L218" s="260" t="s">
        <v>5929</v>
      </c>
      <c r="M218" s="663">
        <v>0</v>
      </c>
      <c r="N218" s="260">
        <v>1</v>
      </c>
      <c r="O218" s="260">
        <v>1</v>
      </c>
      <c r="P218" s="260">
        <v>1</v>
      </c>
      <c r="Q218" s="260">
        <v>2</v>
      </c>
      <c r="R218" s="260">
        <f>SUBTOTAL(9,M218:Q218)</f>
        <v>5</v>
      </c>
    </row>
    <row r="219" spans="2:24" ht="15" customHeight="1">
      <c r="B219" s="260" t="s">
        <v>5817</v>
      </c>
      <c r="C219" s="260" t="s">
        <v>5818</v>
      </c>
      <c r="D219" s="942" t="s">
        <v>5819</v>
      </c>
      <c r="F219" s="260" t="s">
        <v>533</v>
      </c>
      <c r="I219" s="964" t="s">
        <v>5919</v>
      </c>
      <c r="J219" s="260">
        <v>5</v>
      </c>
      <c r="K219" s="312" t="s">
        <v>5925</v>
      </c>
      <c r="L219" s="629" t="s">
        <v>5939</v>
      </c>
      <c r="M219" s="663">
        <v>0</v>
      </c>
      <c r="N219" s="663">
        <v>0</v>
      </c>
      <c r="O219" s="663">
        <v>0</v>
      </c>
      <c r="P219" s="663">
        <v>0</v>
      </c>
      <c r="Q219" s="663">
        <v>0</v>
      </c>
      <c r="S219" s="629"/>
      <c r="T219" s="629"/>
      <c r="U219" s="629"/>
      <c r="V219" s="629"/>
      <c r="W219" s="629"/>
      <c r="X219" s="629"/>
    </row>
    <row r="220" spans="2:24" ht="15" customHeight="1">
      <c r="B220" s="260" t="s">
        <v>5820</v>
      </c>
      <c r="C220" s="260" t="s">
        <v>5821</v>
      </c>
      <c r="D220" s="942" t="s">
        <v>5822</v>
      </c>
      <c r="F220" s="260" t="s">
        <v>552</v>
      </c>
      <c r="G220" s="260">
        <v>4</v>
      </c>
      <c r="H220" s="260">
        <v>4</v>
      </c>
      <c r="I220" s="964" t="s">
        <v>5919</v>
      </c>
      <c r="J220" s="260">
        <v>5</v>
      </c>
      <c r="K220" s="312" t="s">
        <v>5923</v>
      </c>
      <c r="L220" s="260" t="s">
        <v>5929</v>
      </c>
      <c r="M220" s="260">
        <v>1</v>
      </c>
      <c r="N220" s="260">
        <v>1</v>
      </c>
      <c r="O220" s="260">
        <v>1</v>
      </c>
      <c r="P220" s="260">
        <v>1</v>
      </c>
      <c r="Q220" s="260">
        <v>1</v>
      </c>
      <c r="R220" s="260">
        <f>SUBTOTAL(9,M220:Q220)</f>
        <v>5</v>
      </c>
    </row>
    <row r="221" spans="2:24" ht="15" customHeight="1">
      <c r="B221" s="260" t="s">
        <v>5679</v>
      </c>
      <c r="C221" s="260" t="s">
        <v>5680</v>
      </c>
      <c r="D221" s="942" t="s">
        <v>5681</v>
      </c>
      <c r="F221" s="260" t="s">
        <v>552</v>
      </c>
      <c r="G221" s="260">
        <v>2</v>
      </c>
      <c r="H221" s="260">
        <v>3</v>
      </c>
      <c r="I221" s="309" t="s">
        <v>3691</v>
      </c>
      <c r="J221" s="260">
        <v>2</v>
      </c>
      <c r="K221" s="312" t="s">
        <v>5926</v>
      </c>
      <c r="L221" s="260" t="s">
        <v>5929</v>
      </c>
      <c r="M221" s="663">
        <v>0</v>
      </c>
      <c r="N221" s="663">
        <v>0</v>
      </c>
      <c r="O221" s="663">
        <v>0</v>
      </c>
      <c r="P221" s="663">
        <v>0</v>
      </c>
      <c r="Q221" s="663">
        <v>0</v>
      </c>
    </row>
    <row r="222" spans="2:24" ht="15" customHeight="1">
      <c r="B222" s="260" t="s">
        <v>5682</v>
      </c>
      <c r="C222" s="260" t="s">
        <v>5683</v>
      </c>
      <c r="D222" s="942" t="s">
        <v>5684</v>
      </c>
      <c r="F222" s="260" t="s">
        <v>5610</v>
      </c>
      <c r="G222" s="260">
        <v>1</v>
      </c>
      <c r="I222" s="309" t="s">
        <v>3691</v>
      </c>
      <c r="J222" s="260">
        <v>2</v>
      </c>
      <c r="K222" s="312" t="s">
        <v>5925</v>
      </c>
      <c r="L222" s="629" t="s">
        <v>5939</v>
      </c>
      <c r="M222" s="663">
        <v>0</v>
      </c>
      <c r="N222" s="663">
        <v>0</v>
      </c>
      <c r="O222" s="663">
        <v>0</v>
      </c>
      <c r="P222" s="663">
        <v>0</v>
      </c>
      <c r="Q222" s="663">
        <v>0</v>
      </c>
      <c r="S222" s="629"/>
      <c r="T222" s="629"/>
      <c r="U222" s="629"/>
      <c r="V222" s="629"/>
      <c r="W222" s="629"/>
      <c r="X222" s="629"/>
    </row>
    <row r="223" spans="2:24" ht="15" customHeight="1">
      <c r="B223" s="629" t="s">
        <v>5943</v>
      </c>
      <c r="C223" s="260" t="s">
        <v>5717</v>
      </c>
      <c r="D223" s="942" t="s">
        <v>5718</v>
      </c>
      <c r="F223" s="260" t="s">
        <v>552</v>
      </c>
      <c r="G223" s="260">
        <v>3</v>
      </c>
      <c r="H223" s="260">
        <v>3</v>
      </c>
      <c r="I223" s="309" t="s">
        <v>3691</v>
      </c>
      <c r="J223" s="260">
        <v>3</v>
      </c>
      <c r="K223" s="312" t="s">
        <v>5923</v>
      </c>
      <c r="L223" s="260" t="s">
        <v>5929</v>
      </c>
      <c r="M223" s="663">
        <v>0</v>
      </c>
      <c r="N223" s="260">
        <v>1</v>
      </c>
      <c r="O223" s="260">
        <v>1</v>
      </c>
      <c r="P223" s="663">
        <v>0</v>
      </c>
      <c r="Q223" s="260">
        <v>1</v>
      </c>
      <c r="R223" s="260">
        <f>SUBTOTAL(9,M223:Q223)</f>
        <v>3</v>
      </c>
    </row>
    <row r="224" spans="2:24" ht="15" customHeight="1">
      <c r="B224" s="260" t="s">
        <v>5719</v>
      </c>
      <c r="C224" s="260" t="s">
        <v>5720</v>
      </c>
      <c r="D224" s="942" t="s">
        <v>5721</v>
      </c>
      <c r="F224" s="260" t="s">
        <v>533</v>
      </c>
      <c r="I224" s="309" t="s">
        <v>3691</v>
      </c>
      <c r="J224" s="260">
        <v>3</v>
      </c>
      <c r="K224" s="312" t="s">
        <v>5926</v>
      </c>
      <c r="L224" s="260" t="s">
        <v>5929</v>
      </c>
      <c r="M224" s="663">
        <v>0</v>
      </c>
      <c r="N224" s="663">
        <v>0</v>
      </c>
      <c r="O224" s="663">
        <v>0</v>
      </c>
      <c r="P224" s="663">
        <v>0</v>
      </c>
      <c r="Q224" s="663">
        <v>0</v>
      </c>
    </row>
    <row r="225" spans="2:24" ht="15" customHeight="1">
      <c r="B225" s="629" t="s">
        <v>5951</v>
      </c>
      <c r="C225" s="260" t="s">
        <v>5827</v>
      </c>
      <c r="D225" s="942" t="s">
        <v>5828</v>
      </c>
      <c r="E225" s="260" t="s">
        <v>5671</v>
      </c>
      <c r="F225" s="260" t="s">
        <v>552</v>
      </c>
      <c r="G225" s="260">
        <v>4</v>
      </c>
      <c r="H225" s="260">
        <v>5</v>
      </c>
      <c r="I225" s="309" t="s">
        <v>3691</v>
      </c>
      <c r="J225" s="260">
        <v>5</v>
      </c>
      <c r="K225" s="312" t="s">
        <v>5924</v>
      </c>
      <c r="L225" s="260" t="s">
        <v>5929</v>
      </c>
      <c r="M225" s="663">
        <v>0</v>
      </c>
      <c r="N225" s="260">
        <v>2</v>
      </c>
      <c r="O225" s="260">
        <v>2</v>
      </c>
      <c r="P225" s="260">
        <v>1</v>
      </c>
      <c r="Q225" s="260">
        <v>2</v>
      </c>
      <c r="R225" s="260">
        <f>SUBTOTAL(9,M225:Q225)</f>
        <v>7</v>
      </c>
    </row>
    <row r="226" spans="2:24" ht="15" customHeight="1">
      <c r="B226" s="260" t="s">
        <v>5891</v>
      </c>
      <c r="C226" s="260" t="s">
        <v>5892</v>
      </c>
      <c r="D226" s="942" t="s">
        <v>5893</v>
      </c>
      <c r="F226" s="260" t="s">
        <v>533</v>
      </c>
      <c r="I226" s="309" t="s">
        <v>3691</v>
      </c>
      <c r="J226" s="260">
        <v>8</v>
      </c>
      <c r="K226" s="312" t="s">
        <v>5925</v>
      </c>
      <c r="L226" s="629" t="s">
        <v>5939</v>
      </c>
      <c r="M226" s="663">
        <v>0</v>
      </c>
      <c r="N226" s="663">
        <v>0</v>
      </c>
      <c r="O226" s="663">
        <v>0</v>
      </c>
      <c r="P226" s="663">
        <v>0</v>
      </c>
      <c r="Q226" s="663">
        <v>0</v>
      </c>
      <c r="S226" s="629"/>
      <c r="T226" s="629"/>
      <c r="U226" s="629"/>
      <c r="V226" s="629"/>
      <c r="W226" s="629"/>
      <c r="X226" s="629"/>
    </row>
    <row r="227" spans="2:24" ht="15" customHeight="1">
      <c r="B227" s="260" t="s">
        <v>5584</v>
      </c>
      <c r="C227" s="260" t="s">
        <v>5585</v>
      </c>
      <c r="D227" s="942" t="s">
        <v>5586</v>
      </c>
      <c r="F227" s="260" t="s">
        <v>533</v>
      </c>
      <c r="I227" s="734" t="s">
        <v>3706</v>
      </c>
      <c r="J227" s="260">
        <v>0</v>
      </c>
      <c r="K227" s="312" t="s">
        <v>5925</v>
      </c>
      <c r="L227" s="629" t="s">
        <v>5939</v>
      </c>
      <c r="M227" s="663">
        <v>0</v>
      </c>
      <c r="N227" s="663">
        <v>0</v>
      </c>
      <c r="O227" s="663">
        <v>0</v>
      </c>
      <c r="P227" s="663">
        <v>0</v>
      </c>
      <c r="Q227" s="663">
        <v>0</v>
      </c>
      <c r="S227" s="629"/>
      <c r="T227" s="629"/>
      <c r="U227" s="629"/>
      <c r="V227" s="629"/>
      <c r="W227" s="629"/>
      <c r="X227" s="629"/>
    </row>
    <row r="228" spans="2:24" ht="15" customHeight="1">
      <c r="B228" s="629" t="s">
        <v>5959</v>
      </c>
      <c r="C228" s="260" t="s">
        <v>5697</v>
      </c>
      <c r="D228" s="942" t="s">
        <v>5698</v>
      </c>
      <c r="F228" s="260" t="s">
        <v>552</v>
      </c>
      <c r="G228" s="260">
        <v>1</v>
      </c>
      <c r="H228" s="260">
        <v>1</v>
      </c>
      <c r="I228" s="734" t="s">
        <v>3706</v>
      </c>
      <c r="J228" s="260">
        <v>2</v>
      </c>
      <c r="K228" s="312" t="s">
        <v>5924</v>
      </c>
      <c r="L228" s="260" t="s">
        <v>5929</v>
      </c>
      <c r="M228" s="663">
        <v>0</v>
      </c>
      <c r="N228" s="319">
        <v>1</v>
      </c>
      <c r="O228" s="260">
        <v>2</v>
      </c>
      <c r="P228" s="260">
        <v>0</v>
      </c>
      <c r="Q228" s="260">
        <v>2</v>
      </c>
      <c r="R228" s="260">
        <f>SUBTOTAL(9,M228:Q228)</f>
        <v>5</v>
      </c>
    </row>
    <row r="229" spans="2:24" ht="15" customHeight="1">
      <c r="B229" s="260" t="s">
        <v>5711</v>
      </c>
      <c r="C229" s="260" t="s">
        <v>5712</v>
      </c>
      <c r="D229" s="942" t="s">
        <v>5713</v>
      </c>
      <c r="F229" s="260" t="s">
        <v>552</v>
      </c>
      <c r="G229" s="260">
        <v>4</v>
      </c>
      <c r="H229" s="260">
        <v>2</v>
      </c>
      <c r="I229" s="734" t="s">
        <v>3706</v>
      </c>
      <c r="J229" s="260">
        <v>3</v>
      </c>
      <c r="K229" s="312" t="s">
        <v>5926</v>
      </c>
      <c r="L229" s="260" t="s">
        <v>5929</v>
      </c>
      <c r="M229" s="663">
        <v>0</v>
      </c>
      <c r="N229" s="663">
        <v>0</v>
      </c>
      <c r="O229" s="663">
        <v>0</v>
      </c>
      <c r="P229" s="663">
        <v>0</v>
      </c>
      <c r="Q229" s="663">
        <v>0</v>
      </c>
    </row>
    <row r="230" spans="2:24" ht="15" customHeight="1">
      <c r="B230" s="260" t="s">
        <v>5832</v>
      </c>
      <c r="C230" s="260" t="s">
        <v>5833</v>
      </c>
      <c r="D230" s="942" t="s">
        <v>5834</v>
      </c>
      <c r="F230" s="260" t="s">
        <v>533</v>
      </c>
      <c r="I230" s="734" t="s">
        <v>3706</v>
      </c>
      <c r="J230" s="260">
        <v>5</v>
      </c>
      <c r="K230" s="312" t="s">
        <v>5926</v>
      </c>
      <c r="L230" s="260" t="s">
        <v>5929</v>
      </c>
      <c r="M230" s="663">
        <v>0</v>
      </c>
      <c r="N230" s="663">
        <v>0</v>
      </c>
      <c r="O230" s="663">
        <v>0</v>
      </c>
      <c r="P230" s="663">
        <v>0</v>
      </c>
      <c r="Q230" s="663">
        <v>0</v>
      </c>
    </row>
    <row r="231" spans="2:24" ht="15" customHeight="1">
      <c r="B231" s="260" t="s">
        <v>5869</v>
      </c>
      <c r="C231" s="260" t="s">
        <v>5870</v>
      </c>
      <c r="D231" s="942" t="s">
        <v>5871</v>
      </c>
      <c r="F231" s="260" t="s">
        <v>552</v>
      </c>
      <c r="G231" s="260">
        <v>4</v>
      </c>
      <c r="H231" s="260">
        <v>9</v>
      </c>
      <c r="I231" s="734" t="s">
        <v>3706</v>
      </c>
      <c r="J231" s="260">
        <v>6</v>
      </c>
      <c r="K231" s="312" t="s">
        <v>5925</v>
      </c>
      <c r="L231" s="629" t="s">
        <v>5939</v>
      </c>
      <c r="M231" s="663">
        <v>0</v>
      </c>
      <c r="N231" s="663">
        <v>0</v>
      </c>
      <c r="O231" s="663">
        <v>0</v>
      </c>
      <c r="P231" s="663">
        <v>0</v>
      </c>
      <c r="Q231" s="663">
        <v>0</v>
      </c>
      <c r="S231" s="629"/>
      <c r="T231" s="629"/>
      <c r="U231" s="629"/>
      <c r="V231" s="629"/>
      <c r="W231" s="629"/>
      <c r="X231" s="629"/>
    </row>
    <row r="232" spans="2:24" ht="15" customHeight="1">
      <c r="B232" s="260" t="s">
        <v>5894</v>
      </c>
      <c r="C232" s="260" t="s">
        <v>5895</v>
      </c>
      <c r="D232" s="942" t="s">
        <v>5896</v>
      </c>
      <c r="F232" s="260" t="s">
        <v>552</v>
      </c>
      <c r="G232" s="260">
        <v>3</v>
      </c>
      <c r="H232" s="260">
        <v>12</v>
      </c>
      <c r="I232" s="734" t="s">
        <v>3706</v>
      </c>
      <c r="J232" s="260">
        <v>8</v>
      </c>
      <c r="K232" s="312" t="s">
        <v>5923</v>
      </c>
      <c r="L232" s="260" t="s">
        <v>5929</v>
      </c>
      <c r="M232" s="260">
        <v>1</v>
      </c>
      <c r="N232" s="260">
        <v>1</v>
      </c>
      <c r="O232" s="260">
        <v>1</v>
      </c>
      <c r="P232" s="260">
        <v>1</v>
      </c>
      <c r="Q232" s="663">
        <v>0</v>
      </c>
      <c r="R232" s="260">
        <f>SUBTOTAL(9,M232:Q232)</f>
        <v>4</v>
      </c>
    </row>
    <row r="233" spans="2:24" ht="15" customHeight="1">
      <c r="B233" s="260" t="s">
        <v>5642</v>
      </c>
      <c r="C233" s="260" t="s">
        <v>5643</v>
      </c>
      <c r="D233" s="942" t="s">
        <v>5644</v>
      </c>
      <c r="F233" s="260" t="s">
        <v>533</v>
      </c>
      <c r="I233" s="969" t="s">
        <v>5920</v>
      </c>
      <c r="J233" s="260">
        <v>1</v>
      </c>
      <c r="K233" s="312" t="s">
        <v>5925</v>
      </c>
      <c r="L233" s="629" t="s">
        <v>5939</v>
      </c>
      <c r="M233" s="663">
        <v>0</v>
      </c>
      <c r="N233" s="663">
        <v>0</v>
      </c>
      <c r="O233" s="663">
        <v>0</v>
      </c>
      <c r="P233" s="663">
        <v>0</v>
      </c>
      <c r="Q233" s="663">
        <v>0</v>
      </c>
      <c r="S233" s="629"/>
      <c r="T233" s="629"/>
      <c r="U233" s="629"/>
      <c r="V233" s="629"/>
      <c r="W233" s="629"/>
      <c r="X233" s="629"/>
    </row>
    <row r="234" spans="2:24" ht="15" customHeight="1">
      <c r="B234" s="260" t="s">
        <v>5708</v>
      </c>
      <c r="C234" s="260" t="s">
        <v>5709</v>
      </c>
      <c r="D234" s="942" t="s">
        <v>5710</v>
      </c>
      <c r="F234" s="260" t="s">
        <v>5610</v>
      </c>
      <c r="G234" s="260">
        <v>2</v>
      </c>
      <c r="I234" s="969" t="s">
        <v>5920</v>
      </c>
      <c r="J234" s="260">
        <v>3</v>
      </c>
      <c r="K234" s="312" t="s">
        <v>5924</v>
      </c>
      <c r="L234" s="260" t="s">
        <v>5929</v>
      </c>
      <c r="M234" s="260">
        <v>1</v>
      </c>
      <c r="N234" s="260">
        <v>1</v>
      </c>
      <c r="O234" s="260">
        <v>2</v>
      </c>
      <c r="P234" s="260">
        <v>1</v>
      </c>
      <c r="Q234" s="260">
        <v>2</v>
      </c>
      <c r="R234" s="260">
        <f t="shared" ref="R234:R235" si="8">SUBTOTAL(9,M234:Q234)</f>
        <v>7</v>
      </c>
    </row>
    <row r="235" spans="2:24" ht="15" customHeight="1">
      <c r="B235" s="260" t="s">
        <v>5722</v>
      </c>
      <c r="C235" s="260" t="s">
        <v>5723</v>
      </c>
      <c r="D235" s="942" t="s">
        <v>5724</v>
      </c>
      <c r="F235" s="260" t="s">
        <v>552</v>
      </c>
      <c r="G235" s="260">
        <v>3</v>
      </c>
      <c r="H235" s="260">
        <v>2</v>
      </c>
      <c r="I235" s="969" t="s">
        <v>5920</v>
      </c>
      <c r="J235" s="260">
        <v>3</v>
      </c>
      <c r="K235" s="312" t="s">
        <v>5923</v>
      </c>
      <c r="L235" s="260" t="s">
        <v>5929</v>
      </c>
      <c r="M235" s="260">
        <v>1</v>
      </c>
      <c r="N235" s="260">
        <v>1</v>
      </c>
      <c r="O235" s="260">
        <v>1</v>
      </c>
      <c r="P235" s="260">
        <v>1</v>
      </c>
      <c r="Q235" s="260">
        <v>1</v>
      </c>
      <c r="R235" s="260">
        <f t="shared" si="8"/>
        <v>5</v>
      </c>
    </row>
    <row r="236" spans="2:24" ht="15" customHeight="1">
      <c r="B236" s="260" t="s">
        <v>5883</v>
      </c>
      <c r="C236" s="260" t="s">
        <v>5884</v>
      </c>
      <c r="D236" s="942" t="s">
        <v>5885</v>
      </c>
      <c r="F236" s="260" t="s">
        <v>533</v>
      </c>
      <c r="I236" s="969" t="s">
        <v>5920</v>
      </c>
      <c r="J236" s="260">
        <v>7</v>
      </c>
      <c r="K236" s="312" t="s">
        <v>5926</v>
      </c>
      <c r="L236" s="260" t="s">
        <v>5929</v>
      </c>
      <c r="M236" s="663">
        <v>0</v>
      </c>
      <c r="N236" s="663">
        <v>0</v>
      </c>
      <c r="O236" s="663">
        <v>0</v>
      </c>
      <c r="P236" s="663">
        <v>0</v>
      </c>
      <c r="Q236" s="663">
        <v>0</v>
      </c>
    </row>
    <row r="237" spans="2:24" ht="15" customHeight="1">
      <c r="B237" s="260" t="s">
        <v>5613</v>
      </c>
      <c r="C237" s="260" t="s">
        <v>5614</v>
      </c>
      <c r="D237" s="942" t="s">
        <v>5615</v>
      </c>
      <c r="F237" s="260" t="s">
        <v>533</v>
      </c>
      <c r="I237" s="309" t="s">
        <v>5921</v>
      </c>
      <c r="J237" s="260">
        <v>1</v>
      </c>
      <c r="K237" s="312" t="s">
        <v>5925</v>
      </c>
      <c r="L237" s="629" t="s">
        <v>5939</v>
      </c>
      <c r="M237" s="663">
        <v>0</v>
      </c>
      <c r="N237" s="663">
        <v>0</v>
      </c>
      <c r="O237" s="663">
        <v>0</v>
      </c>
      <c r="P237" s="663">
        <v>0</v>
      </c>
      <c r="Q237" s="663">
        <v>0</v>
      </c>
      <c r="S237" s="629"/>
      <c r="T237" s="629"/>
      <c r="U237" s="629"/>
      <c r="V237" s="629"/>
      <c r="W237" s="629"/>
      <c r="X237" s="629"/>
    </row>
    <row r="238" spans="2:24" ht="15" customHeight="1">
      <c r="B238" s="260" t="s">
        <v>5702</v>
      </c>
      <c r="C238" s="260" t="s">
        <v>5703</v>
      </c>
      <c r="D238" s="942" t="s">
        <v>5704</v>
      </c>
      <c r="F238" s="260" t="s">
        <v>552</v>
      </c>
      <c r="G238" s="260">
        <v>0</v>
      </c>
      <c r="H238" s="260">
        <v>2</v>
      </c>
      <c r="I238" s="309" t="s">
        <v>5921</v>
      </c>
      <c r="J238" s="260">
        <v>2</v>
      </c>
      <c r="K238" s="312" t="s">
        <v>5926</v>
      </c>
      <c r="L238" s="629" t="s">
        <v>5939</v>
      </c>
      <c r="M238" s="663">
        <v>0</v>
      </c>
      <c r="N238" s="663">
        <v>0</v>
      </c>
      <c r="O238" s="663">
        <v>0</v>
      </c>
      <c r="P238" s="663">
        <v>0</v>
      </c>
      <c r="Q238" s="663">
        <v>0</v>
      </c>
      <c r="S238" s="629"/>
      <c r="T238" s="629"/>
      <c r="U238" s="629"/>
      <c r="V238" s="629"/>
      <c r="W238" s="629"/>
      <c r="X238" s="629"/>
    </row>
    <row r="239" spans="2:24" ht="15" customHeight="1">
      <c r="B239" s="260" t="s">
        <v>5725</v>
      </c>
      <c r="C239" s="260" t="s">
        <v>5726</v>
      </c>
      <c r="D239" s="942" t="s">
        <v>5727</v>
      </c>
      <c r="F239" s="260" t="s">
        <v>552</v>
      </c>
      <c r="G239" s="260">
        <v>3</v>
      </c>
      <c r="H239" s="260">
        <v>4</v>
      </c>
      <c r="I239" s="309" t="s">
        <v>5921</v>
      </c>
      <c r="J239" s="260">
        <v>3</v>
      </c>
      <c r="K239" s="312" t="s">
        <v>5926</v>
      </c>
      <c r="L239" s="260" t="s">
        <v>5929</v>
      </c>
      <c r="M239" s="663">
        <v>0</v>
      </c>
      <c r="N239" s="663">
        <v>0</v>
      </c>
      <c r="O239" s="663">
        <v>0</v>
      </c>
      <c r="P239" s="663">
        <v>0</v>
      </c>
      <c r="Q239" s="663">
        <v>0</v>
      </c>
    </row>
    <row r="240" spans="2:24" ht="15" customHeight="1">
      <c r="B240" s="260" t="s">
        <v>5730</v>
      </c>
      <c r="C240" s="260" t="s">
        <v>5731</v>
      </c>
      <c r="D240" s="942" t="s">
        <v>5732</v>
      </c>
      <c r="F240" s="260" t="s">
        <v>533</v>
      </c>
      <c r="I240" s="309" t="s">
        <v>5921</v>
      </c>
      <c r="J240" s="260">
        <v>3</v>
      </c>
      <c r="K240" s="312" t="s">
        <v>5925</v>
      </c>
      <c r="L240" s="629" t="s">
        <v>5939</v>
      </c>
      <c r="M240" s="663">
        <v>0</v>
      </c>
      <c r="N240" s="663">
        <v>0</v>
      </c>
      <c r="O240" s="663">
        <v>0</v>
      </c>
      <c r="P240" s="663">
        <v>0</v>
      </c>
      <c r="Q240" s="663">
        <v>0</v>
      </c>
      <c r="S240" s="629"/>
      <c r="T240" s="629"/>
      <c r="U240" s="629"/>
      <c r="V240" s="629"/>
      <c r="W240" s="629"/>
      <c r="X240" s="629"/>
    </row>
    <row r="241" spans="2:24" ht="15" customHeight="1">
      <c r="B241" s="260" t="s">
        <v>5849</v>
      </c>
      <c r="C241" s="260" t="s">
        <v>5850</v>
      </c>
      <c r="D241" s="942" t="s">
        <v>5851</v>
      </c>
      <c r="E241" s="260" t="s">
        <v>5589</v>
      </c>
      <c r="F241" s="260" t="s">
        <v>552</v>
      </c>
      <c r="G241" s="260">
        <v>4</v>
      </c>
      <c r="H241" s="260">
        <v>5</v>
      </c>
      <c r="I241" s="309" t="s">
        <v>5921</v>
      </c>
      <c r="J241" s="260">
        <v>5</v>
      </c>
      <c r="K241" s="312" t="s">
        <v>5924</v>
      </c>
      <c r="L241" s="260" t="s">
        <v>5929</v>
      </c>
      <c r="M241" s="260">
        <v>1</v>
      </c>
      <c r="N241" s="260">
        <v>1</v>
      </c>
      <c r="O241" s="260">
        <v>1</v>
      </c>
      <c r="P241" s="260">
        <v>1</v>
      </c>
      <c r="Q241" s="260">
        <v>1</v>
      </c>
      <c r="R241" s="260">
        <f t="shared" ref="R241:R242" si="9">SUBTOTAL(9,M241:Q241)</f>
        <v>5</v>
      </c>
    </row>
    <row r="242" spans="2:24" ht="15" customHeight="1">
      <c r="B242" s="629" t="s">
        <v>5945</v>
      </c>
      <c r="C242" s="260" t="s">
        <v>5910</v>
      </c>
      <c r="D242" s="942" t="s">
        <v>5911</v>
      </c>
      <c r="F242" s="260" t="s">
        <v>552</v>
      </c>
      <c r="G242" s="260">
        <v>7</v>
      </c>
      <c r="H242" s="260">
        <v>7</v>
      </c>
      <c r="I242" s="309" t="s">
        <v>5921</v>
      </c>
      <c r="J242" s="260">
        <v>9</v>
      </c>
      <c r="K242" s="312" t="s">
        <v>5923</v>
      </c>
      <c r="L242" s="260" t="s">
        <v>5929</v>
      </c>
      <c r="M242" s="260">
        <v>1</v>
      </c>
      <c r="N242" s="663">
        <v>0</v>
      </c>
      <c r="O242" s="260">
        <v>1</v>
      </c>
      <c r="P242" s="663">
        <v>0</v>
      </c>
      <c r="Q242" s="260">
        <v>1</v>
      </c>
      <c r="R242" s="260">
        <f t="shared" si="9"/>
        <v>3</v>
      </c>
    </row>
    <row r="243" spans="2:24" ht="15" customHeight="1">
      <c r="B243" s="260" t="s">
        <v>5591</v>
      </c>
      <c r="C243" s="260" t="s">
        <v>5592</v>
      </c>
      <c r="D243" s="942" t="s">
        <v>5593</v>
      </c>
      <c r="F243" s="260" t="s">
        <v>533</v>
      </c>
      <c r="I243" s="309" t="s">
        <v>5922</v>
      </c>
      <c r="J243" s="260">
        <v>1</v>
      </c>
      <c r="K243" s="312" t="s">
        <v>5925</v>
      </c>
      <c r="L243" s="629" t="s">
        <v>5939</v>
      </c>
      <c r="M243" s="663">
        <v>0</v>
      </c>
      <c r="N243" s="663">
        <v>0</v>
      </c>
      <c r="O243" s="663">
        <v>0</v>
      </c>
      <c r="P243" s="663">
        <v>0</v>
      </c>
      <c r="Q243" s="663">
        <v>0</v>
      </c>
      <c r="S243" s="629"/>
      <c r="T243" s="629"/>
      <c r="U243" s="629"/>
      <c r="V243" s="629"/>
      <c r="W243" s="629"/>
      <c r="X243" s="629"/>
    </row>
    <row r="244" spans="2:24" ht="15" customHeight="1">
      <c r="B244" s="260" t="s">
        <v>5659</v>
      </c>
      <c r="C244" s="260" t="s">
        <v>5660</v>
      </c>
      <c r="D244" s="942" t="s">
        <v>5661</v>
      </c>
      <c r="F244" s="260" t="s">
        <v>533</v>
      </c>
      <c r="I244" s="309" t="s">
        <v>5922</v>
      </c>
      <c r="J244" s="260">
        <v>2</v>
      </c>
      <c r="K244" s="312" t="s">
        <v>5925</v>
      </c>
      <c r="L244" s="629" t="s">
        <v>5939</v>
      </c>
      <c r="M244" s="663">
        <v>0</v>
      </c>
      <c r="N244" s="663">
        <v>0</v>
      </c>
      <c r="O244" s="663">
        <v>0</v>
      </c>
      <c r="P244" s="663">
        <v>0</v>
      </c>
      <c r="Q244" s="663">
        <v>0</v>
      </c>
      <c r="S244" s="629"/>
      <c r="T244" s="629"/>
      <c r="U244" s="629"/>
      <c r="V244" s="629"/>
      <c r="W244" s="629"/>
      <c r="X244" s="629"/>
    </row>
    <row r="245" spans="2:24" ht="15" customHeight="1">
      <c r="B245" s="260" t="s">
        <v>5714</v>
      </c>
      <c r="C245" s="260" t="s">
        <v>5715</v>
      </c>
      <c r="D245" s="942" t="s">
        <v>5716</v>
      </c>
      <c r="F245" s="260" t="s">
        <v>552</v>
      </c>
      <c r="G245" s="260">
        <v>4</v>
      </c>
      <c r="H245" s="260">
        <v>3</v>
      </c>
      <c r="I245" s="309" t="s">
        <v>5922</v>
      </c>
      <c r="J245" s="260">
        <v>3</v>
      </c>
      <c r="K245" s="312" t="s">
        <v>5924</v>
      </c>
      <c r="L245" s="260" t="s">
        <v>5929</v>
      </c>
      <c r="M245" s="260">
        <v>2</v>
      </c>
      <c r="N245" s="260">
        <v>0</v>
      </c>
      <c r="O245" s="260">
        <v>1</v>
      </c>
      <c r="P245" s="260">
        <v>1</v>
      </c>
      <c r="Q245" s="260">
        <v>2</v>
      </c>
      <c r="R245" s="260">
        <f>SUBTOTAL(9,M245:Q245)</f>
        <v>6</v>
      </c>
    </row>
    <row r="246" spans="2:24" ht="15" customHeight="1">
      <c r="B246" s="260" t="s">
        <v>5776</v>
      </c>
      <c r="C246" s="260" t="s">
        <v>5777</v>
      </c>
      <c r="D246" s="942" t="s">
        <v>5778</v>
      </c>
      <c r="F246" s="260" t="s">
        <v>5610</v>
      </c>
      <c r="G246" s="260">
        <v>4</v>
      </c>
      <c r="I246" s="309" t="s">
        <v>5922</v>
      </c>
      <c r="J246" s="260">
        <v>4</v>
      </c>
      <c r="K246" s="312" t="s">
        <v>5926</v>
      </c>
      <c r="L246" s="629" t="s">
        <v>5939</v>
      </c>
      <c r="M246" s="663">
        <v>0</v>
      </c>
      <c r="N246" s="663">
        <v>0</v>
      </c>
      <c r="O246" s="663">
        <v>0</v>
      </c>
      <c r="P246" s="663">
        <v>0</v>
      </c>
      <c r="Q246" s="663">
        <v>0</v>
      </c>
      <c r="S246" s="629"/>
      <c r="T246" s="629"/>
      <c r="U246" s="629"/>
      <c r="V246" s="629"/>
      <c r="W246" s="629"/>
      <c r="X246" s="629"/>
    </row>
    <row r="247" spans="2:24" ht="15" customHeight="1">
      <c r="B247" s="260" t="s">
        <v>5900</v>
      </c>
      <c r="C247" s="260" t="s">
        <v>5901</v>
      </c>
      <c r="D247" s="942" t="s">
        <v>5902</v>
      </c>
      <c r="F247" s="260" t="s">
        <v>552</v>
      </c>
      <c r="G247" s="260">
        <v>6</v>
      </c>
      <c r="H247" s="260">
        <v>8</v>
      </c>
      <c r="I247" s="309" t="s">
        <v>5922</v>
      </c>
      <c r="J247" s="260">
        <v>8</v>
      </c>
      <c r="K247" s="312" t="s">
        <v>5926</v>
      </c>
      <c r="L247" s="260" t="s">
        <v>5929</v>
      </c>
      <c r="M247" s="663">
        <v>0</v>
      </c>
      <c r="N247" s="663">
        <v>0</v>
      </c>
      <c r="O247" s="663">
        <v>0</v>
      </c>
      <c r="P247" s="663">
        <v>0</v>
      </c>
      <c r="Q247" s="663">
        <v>0</v>
      </c>
    </row>
    <row r="248" spans="2:24" ht="15" customHeight="1">
      <c r="B248" s="260" t="s">
        <v>5907</v>
      </c>
      <c r="C248" s="260" t="s">
        <v>5908</v>
      </c>
      <c r="D248" s="942" t="s">
        <v>5909</v>
      </c>
      <c r="F248" s="260" t="s">
        <v>552</v>
      </c>
      <c r="G248" s="260">
        <v>9</v>
      </c>
      <c r="H248" s="260">
        <v>9</v>
      </c>
      <c r="I248" s="309" t="s">
        <v>5922</v>
      </c>
      <c r="J248" s="260">
        <v>9</v>
      </c>
      <c r="K248" s="312" t="s">
        <v>5923</v>
      </c>
      <c r="L248" s="260" t="s">
        <v>5929</v>
      </c>
      <c r="M248" s="260">
        <v>1</v>
      </c>
      <c r="N248" s="260">
        <v>1</v>
      </c>
      <c r="O248" s="260">
        <v>1</v>
      </c>
      <c r="P248" s="260">
        <v>1</v>
      </c>
      <c r="Q248" s="260">
        <v>1</v>
      </c>
      <c r="R248" s="260">
        <f>SUBTOTAL(9,M248:Q248)</f>
        <v>5</v>
      </c>
    </row>
    <row r="249" spans="2:24" ht="15" customHeight="1">
      <c r="B249" s="260" t="s">
        <v>5587</v>
      </c>
      <c r="C249" s="260" t="s">
        <v>5588</v>
      </c>
      <c r="E249" s="260" t="s">
        <v>5589</v>
      </c>
      <c r="F249" s="260" t="s">
        <v>552</v>
      </c>
      <c r="G249" s="260">
        <v>1</v>
      </c>
      <c r="H249" s="260">
        <v>1</v>
      </c>
      <c r="I249" s="260" t="s">
        <v>690</v>
      </c>
      <c r="J249" s="260">
        <v>0</v>
      </c>
      <c r="K249" s="312" t="s">
        <v>5925</v>
      </c>
      <c r="L249" s="629" t="s">
        <v>5939</v>
      </c>
      <c r="M249" s="663">
        <v>0</v>
      </c>
      <c r="N249" s="663">
        <v>0</v>
      </c>
      <c r="O249" s="663">
        <v>0</v>
      </c>
      <c r="P249" s="663">
        <v>0</v>
      </c>
      <c r="Q249" s="663">
        <v>0</v>
      </c>
      <c r="S249" s="629"/>
      <c r="T249" s="629"/>
      <c r="U249" s="629"/>
      <c r="V249" s="629"/>
      <c r="W249" s="629"/>
      <c r="X249" s="629"/>
    </row>
    <row r="250" spans="2:24" ht="15" customHeight="1">
      <c r="B250" s="260" t="s">
        <v>5606</v>
      </c>
      <c r="C250" s="260" t="s">
        <v>5607</v>
      </c>
      <c r="D250" s="942" t="s">
        <v>5608</v>
      </c>
      <c r="F250" s="260" t="s">
        <v>552</v>
      </c>
      <c r="G250" s="260">
        <v>1</v>
      </c>
      <c r="H250" s="260">
        <v>1</v>
      </c>
      <c r="I250" s="260" t="s">
        <v>690</v>
      </c>
      <c r="J250" s="260">
        <v>1</v>
      </c>
      <c r="K250" s="312" t="s">
        <v>5925</v>
      </c>
      <c r="L250" s="629" t="s">
        <v>5939</v>
      </c>
      <c r="M250" s="663">
        <v>0</v>
      </c>
      <c r="N250" s="663">
        <v>0</v>
      </c>
      <c r="O250" s="663">
        <v>0</v>
      </c>
      <c r="P250" s="663">
        <v>0</v>
      </c>
      <c r="Q250" s="663">
        <v>0</v>
      </c>
      <c r="S250" s="629"/>
      <c r="T250" s="629"/>
      <c r="U250" s="629"/>
      <c r="V250" s="629"/>
      <c r="W250" s="629"/>
      <c r="X250" s="629"/>
    </row>
    <row r="251" spans="2:24" ht="15" customHeight="1">
      <c r="B251" s="629" t="s">
        <v>5937</v>
      </c>
      <c r="C251" s="260" t="s">
        <v>5616</v>
      </c>
      <c r="D251" s="942" t="s">
        <v>5617</v>
      </c>
      <c r="F251" s="260" t="s">
        <v>5610</v>
      </c>
      <c r="I251" s="260" t="s">
        <v>690</v>
      </c>
      <c r="J251" s="260">
        <v>1</v>
      </c>
      <c r="K251" s="312" t="s">
        <v>5923</v>
      </c>
      <c r="L251" s="260" t="s">
        <v>5929</v>
      </c>
      <c r="M251" s="629">
        <v>0</v>
      </c>
      <c r="N251" s="260">
        <v>1</v>
      </c>
      <c r="O251" s="260">
        <v>1</v>
      </c>
      <c r="P251" s="260">
        <v>1</v>
      </c>
      <c r="Q251" s="260">
        <v>1</v>
      </c>
      <c r="R251" s="260">
        <f>SUBTOTAL(9,M251:Q251)</f>
        <v>4</v>
      </c>
    </row>
    <row r="252" spans="2:24" ht="15" customHeight="1">
      <c r="B252" s="260" t="s">
        <v>5621</v>
      </c>
      <c r="C252" s="260" t="s">
        <v>5622</v>
      </c>
      <c r="D252" s="942" t="s">
        <v>5623</v>
      </c>
      <c r="F252" s="260" t="s">
        <v>552</v>
      </c>
      <c r="G252" s="260">
        <v>1</v>
      </c>
      <c r="H252" s="260">
        <v>2</v>
      </c>
      <c r="I252" s="260" t="s">
        <v>690</v>
      </c>
      <c r="J252" s="260">
        <v>1</v>
      </c>
      <c r="K252" s="312" t="s">
        <v>5925</v>
      </c>
      <c r="L252" s="629" t="s">
        <v>5939</v>
      </c>
      <c r="M252" s="663">
        <v>0</v>
      </c>
      <c r="N252" s="663">
        <v>0</v>
      </c>
      <c r="O252" s="663">
        <v>0</v>
      </c>
      <c r="P252" s="663">
        <v>0</v>
      </c>
      <c r="Q252" s="663">
        <v>0</v>
      </c>
      <c r="S252" s="629"/>
      <c r="T252" s="629"/>
      <c r="U252" s="629"/>
      <c r="V252" s="629"/>
      <c r="W252" s="629"/>
      <c r="X252" s="629"/>
    </row>
    <row r="253" spans="2:24" ht="15" customHeight="1">
      <c r="B253" s="260" t="s">
        <v>5624</v>
      </c>
      <c r="C253" s="260" t="s">
        <v>5625</v>
      </c>
      <c r="D253" s="942" t="s">
        <v>5626</v>
      </c>
      <c r="F253" s="260" t="s">
        <v>552</v>
      </c>
      <c r="G253" s="260">
        <v>1</v>
      </c>
      <c r="H253" s="260">
        <v>1</v>
      </c>
      <c r="I253" s="260" t="s">
        <v>690</v>
      </c>
      <c r="J253" s="260">
        <v>1</v>
      </c>
      <c r="K253" s="312" t="s">
        <v>5925</v>
      </c>
      <c r="L253" s="629" t="s">
        <v>5939</v>
      </c>
      <c r="M253" s="663">
        <v>0</v>
      </c>
      <c r="N253" s="663">
        <v>0</v>
      </c>
      <c r="O253" s="663">
        <v>0</v>
      </c>
      <c r="P253" s="663">
        <v>0</v>
      </c>
      <c r="Q253" s="663">
        <v>0</v>
      </c>
      <c r="S253" s="629"/>
      <c r="T253" s="629"/>
      <c r="U253" s="629"/>
      <c r="V253" s="629"/>
      <c r="W253" s="629"/>
      <c r="X253" s="629"/>
    </row>
    <row r="254" spans="2:24" ht="15" customHeight="1">
      <c r="B254" s="260" t="s">
        <v>5627</v>
      </c>
      <c r="C254" s="260" t="s">
        <v>5628</v>
      </c>
      <c r="D254" s="942" t="s">
        <v>5629</v>
      </c>
      <c r="F254" s="260" t="s">
        <v>552</v>
      </c>
      <c r="G254" s="260">
        <v>1</v>
      </c>
      <c r="H254" s="260">
        <v>1</v>
      </c>
      <c r="I254" s="260" t="s">
        <v>690</v>
      </c>
      <c r="J254" s="260">
        <v>1</v>
      </c>
      <c r="K254" s="312" t="s">
        <v>5925</v>
      </c>
      <c r="L254" s="629" t="s">
        <v>5939</v>
      </c>
      <c r="M254" s="663">
        <v>0</v>
      </c>
      <c r="N254" s="663">
        <v>0</v>
      </c>
      <c r="O254" s="663">
        <v>0</v>
      </c>
      <c r="P254" s="663">
        <v>0</v>
      </c>
      <c r="Q254" s="663">
        <v>0</v>
      </c>
      <c r="S254" s="629"/>
      <c r="T254" s="629"/>
      <c r="U254" s="629"/>
      <c r="V254" s="629"/>
      <c r="W254" s="629"/>
      <c r="X254" s="629"/>
    </row>
    <row r="255" spans="2:24" ht="15" customHeight="1">
      <c r="B255" s="260" t="s">
        <v>5662</v>
      </c>
      <c r="C255" s="260" t="s">
        <v>5663</v>
      </c>
      <c r="D255" s="942" t="s">
        <v>5664</v>
      </c>
      <c r="F255" s="260" t="s">
        <v>552</v>
      </c>
      <c r="G255" s="260">
        <v>3</v>
      </c>
      <c r="H255" s="260">
        <v>1</v>
      </c>
      <c r="I255" s="260" t="s">
        <v>690</v>
      </c>
      <c r="J255" s="260">
        <v>2</v>
      </c>
      <c r="K255" s="312" t="s">
        <v>5925</v>
      </c>
      <c r="L255" s="629" t="s">
        <v>5939</v>
      </c>
      <c r="M255" s="663">
        <v>0</v>
      </c>
      <c r="N255" s="663">
        <v>0</v>
      </c>
      <c r="O255" s="663">
        <v>0</v>
      </c>
      <c r="P255" s="663">
        <v>0</v>
      </c>
      <c r="Q255" s="663">
        <v>0</v>
      </c>
      <c r="S255" s="629"/>
      <c r="T255" s="629"/>
      <c r="U255" s="629"/>
      <c r="V255" s="629"/>
      <c r="W255" s="629"/>
      <c r="X255" s="629"/>
    </row>
    <row r="256" spans="2:24" ht="15" customHeight="1">
      <c r="B256" s="260" t="s">
        <v>5665</v>
      </c>
      <c r="C256" s="260" t="s">
        <v>5666</v>
      </c>
      <c r="D256" s="942" t="s">
        <v>5667</v>
      </c>
      <c r="F256" s="260" t="s">
        <v>552</v>
      </c>
      <c r="G256" s="260">
        <v>3</v>
      </c>
      <c r="H256" s="260">
        <v>2</v>
      </c>
      <c r="I256" s="260" t="s">
        <v>690</v>
      </c>
      <c r="J256" s="260">
        <v>2</v>
      </c>
      <c r="K256" s="312" t="s">
        <v>5926</v>
      </c>
      <c r="L256" s="260" t="s">
        <v>5929</v>
      </c>
      <c r="M256" s="663">
        <v>0</v>
      </c>
      <c r="N256" s="663">
        <v>0</v>
      </c>
      <c r="O256" s="663">
        <v>0</v>
      </c>
      <c r="P256" s="663">
        <v>0</v>
      </c>
      <c r="Q256" s="663">
        <v>0</v>
      </c>
    </row>
    <row r="257" spans="2:24" ht="15" customHeight="1">
      <c r="B257" s="260" t="s">
        <v>5691</v>
      </c>
      <c r="C257" s="260" t="s">
        <v>5692</v>
      </c>
      <c r="D257" s="942" t="s">
        <v>5693</v>
      </c>
      <c r="F257" s="260" t="s">
        <v>552</v>
      </c>
      <c r="G257" s="260">
        <v>1</v>
      </c>
      <c r="H257" s="260">
        <v>3</v>
      </c>
      <c r="I257" s="260" t="s">
        <v>690</v>
      </c>
      <c r="J257" s="260">
        <v>2</v>
      </c>
      <c r="K257" s="312" t="s">
        <v>5926</v>
      </c>
      <c r="L257" s="260" t="s">
        <v>5929</v>
      </c>
      <c r="M257" s="663">
        <v>0</v>
      </c>
      <c r="N257" s="663">
        <v>0</v>
      </c>
      <c r="O257" s="663">
        <v>0</v>
      </c>
      <c r="P257" s="663">
        <v>0</v>
      </c>
      <c r="Q257" s="663">
        <v>0</v>
      </c>
    </row>
    <row r="258" spans="2:24" ht="15" customHeight="1">
      <c r="B258" s="260" t="s">
        <v>5694</v>
      </c>
      <c r="C258" s="260" t="s">
        <v>5695</v>
      </c>
      <c r="D258" s="942" t="s">
        <v>5696</v>
      </c>
      <c r="F258" s="260" t="s">
        <v>552</v>
      </c>
      <c r="G258" s="260">
        <v>2</v>
      </c>
      <c r="H258" s="260">
        <v>2</v>
      </c>
      <c r="I258" s="260" t="s">
        <v>690</v>
      </c>
      <c r="J258" s="260">
        <v>2</v>
      </c>
      <c r="K258" s="312" t="s">
        <v>5924</v>
      </c>
      <c r="L258" s="629" t="s">
        <v>5953</v>
      </c>
      <c r="M258" s="663">
        <v>0</v>
      </c>
      <c r="N258" s="663">
        <v>0</v>
      </c>
      <c r="O258" s="663">
        <v>0</v>
      </c>
      <c r="P258" s="663">
        <v>0</v>
      </c>
      <c r="Q258" s="663">
        <v>0</v>
      </c>
      <c r="R258" s="260">
        <f>SUBTOTAL(9,M258:Q258)</f>
        <v>0</v>
      </c>
      <c r="S258" s="629"/>
      <c r="T258" s="629"/>
      <c r="U258" s="629"/>
      <c r="V258" s="629"/>
      <c r="W258" s="629"/>
      <c r="X258" s="629"/>
    </row>
    <row r="259" spans="2:24" ht="15" customHeight="1">
      <c r="B259" s="260" t="s">
        <v>5699</v>
      </c>
      <c r="C259" s="260" t="s">
        <v>5700</v>
      </c>
      <c r="D259" s="942" t="s">
        <v>5701</v>
      </c>
      <c r="E259" s="260" t="s">
        <v>5655</v>
      </c>
      <c r="F259" s="260" t="s">
        <v>552</v>
      </c>
      <c r="G259" s="260">
        <v>2</v>
      </c>
      <c r="H259" s="260">
        <v>3</v>
      </c>
      <c r="I259" s="260" t="s">
        <v>690</v>
      </c>
      <c r="J259" s="260">
        <v>2</v>
      </c>
      <c r="K259" s="312" t="s">
        <v>5925</v>
      </c>
      <c r="L259" s="629" t="s">
        <v>5939</v>
      </c>
      <c r="M259" s="663">
        <v>0</v>
      </c>
      <c r="N259" s="663">
        <v>0</v>
      </c>
      <c r="O259" s="663">
        <v>0</v>
      </c>
      <c r="P259" s="663">
        <v>0</v>
      </c>
      <c r="Q259" s="663">
        <v>0</v>
      </c>
      <c r="S259" s="629"/>
      <c r="T259" s="629"/>
      <c r="U259" s="629"/>
      <c r="V259" s="629"/>
      <c r="W259" s="629"/>
      <c r="X259" s="629"/>
    </row>
    <row r="260" spans="2:24" ht="15" customHeight="1">
      <c r="B260" s="260" t="s">
        <v>5705</v>
      </c>
      <c r="C260" s="260" t="s">
        <v>5706</v>
      </c>
      <c r="D260" s="942" t="s">
        <v>5707</v>
      </c>
      <c r="F260" s="260" t="s">
        <v>552</v>
      </c>
      <c r="G260" s="260">
        <v>2</v>
      </c>
      <c r="H260" s="260">
        <v>2</v>
      </c>
      <c r="I260" s="260" t="s">
        <v>690</v>
      </c>
      <c r="J260" s="260">
        <v>2</v>
      </c>
      <c r="K260" s="312" t="s">
        <v>5925</v>
      </c>
      <c r="L260" s="629" t="s">
        <v>5939</v>
      </c>
      <c r="M260" s="663">
        <v>0</v>
      </c>
      <c r="N260" s="663">
        <v>0</v>
      </c>
      <c r="O260" s="663">
        <v>0</v>
      </c>
      <c r="P260" s="663">
        <v>0</v>
      </c>
      <c r="Q260" s="663">
        <v>0</v>
      </c>
      <c r="S260" s="629"/>
      <c r="T260" s="629"/>
      <c r="U260" s="629"/>
      <c r="V260" s="629"/>
      <c r="W260" s="629"/>
      <c r="X260" s="629"/>
    </row>
    <row r="261" spans="2:24" ht="15" customHeight="1">
      <c r="B261" s="260" t="s">
        <v>5755</v>
      </c>
      <c r="C261" s="260" t="s">
        <v>5756</v>
      </c>
      <c r="D261" s="942" t="s">
        <v>5757</v>
      </c>
      <c r="F261" s="260" t="s">
        <v>552</v>
      </c>
      <c r="G261" s="260">
        <v>2</v>
      </c>
      <c r="H261" s="260">
        <v>4</v>
      </c>
      <c r="I261" s="260" t="s">
        <v>690</v>
      </c>
      <c r="J261" s="260">
        <v>3</v>
      </c>
      <c r="K261" s="312" t="s">
        <v>5926</v>
      </c>
      <c r="L261" s="260" t="s">
        <v>5929</v>
      </c>
      <c r="M261" s="663">
        <v>0</v>
      </c>
      <c r="N261" s="663">
        <v>0</v>
      </c>
      <c r="O261" s="663">
        <v>0</v>
      </c>
      <c r="P261" s="663">
        <v>0</v>
      </c>
      <c r="Q261" s="663">
        <v>0</v>
      </c>
    </row>
    <row r="262" spans="2:24" ht="15" customHeight="1">
      <c r="B262" s="260" t="s">
        <v>5761</v>
      </c>
      <c r="C262" s="260" t="s">
        <v>5762</v>
      </c>
      <c r="D262" s="942" t="s">
        <v>5763</v>
      </c>
      <c r="E262" s="260" t="s">
        <v>5655</v>
      </c>
      <c r="F262" s="260" t="s">
        <v>552</v>
      </c>
      <c r="G262" s="260">
        <v>3</v>
      </c>
      <c r="H262" s="260">
        <v>4</v>
      </c>
      <c r="I262" s="260" t="s">
        <v>690</v>
      </c>
      <c r="J262" s="260">
        <v>3</v>
      </c>
      <c r="K262" s="312" t="s">
        <v>5924</v>
      </c>
      <c r="L262" s="260" t="s">
        <v>5929</v>
      </c>
      <c r="M262" s="260">
        <v>2</v>
      </c>
      <c r="N262" s="260">
        <v>2</v>
      </c>
      <c r="O262" s="260">
        <v>1</v>
      </c>
      <c r="P262" s="260">
        <v>2</v>
      </c>
      <c r="Q262" s="260">
        <v>2</v>
      </c>
      <c r="R262" s="260">
        <f t="shared" ref="R262:R264" si="10">SUBTOTAL(9,M262:Q262)</f>
        <v>9</v>
      </c>
    </row>
    <row r="263" spans="2:24" ht="15" customHeight="1">
      <c r="B263" s="260" t="s">
        <v>5764</v>
      </c>
      <c r="C263" s="260" t="s">
        <v>5765</v>
      </c>
      <c r="D263" s="942" t="s">
        <v>5766</v>
      </c>
      <c r="F263" s="260" t="s">
        <v>552</v>
      </c>
      <c r="G263" s="260">
        <v>1</v>
      </c>
      <c r="H263" s="260">
        <v>6</v>
      </c>
      <c r="I263" s="260" t="s">
        <v>690</v>
      </c>
      <c r="J263" s="260">
        <v>3</v>
      </c>
      <c r="K263" s="312" t="s">
        <v>5924</v>
      </c>
      <c r="L263" s="260" t="s">
        <v>5929</v>
      </c>
      <c r="M263" s="260">
        <v>1</v>
      </c>
      <c r="N263" s="260">
        <v>0</v>
      </c>
      <c r="O263" s="260">
        <v>1</v>
      </c>
      <c r="P263" s="260">
        <v>1</v>
      </c>
      <c r="Q263" s="260">
        <v>2</v>
      </c>
      <c r="R263" s="260">
        <f t="shared" si="10"/>
        <v>5</v>
      </c>
    </row>
    <row r="264" spans="2:24" ht="15" customHeight="1">
      <c r="B264" s="629" t="s">
        <v>6652</v>
      </c>
      <c r="C264" s="260" t="s">
        <v>5768</v>
      </c>
      <c r="D264" s="942" t="s">
        <v>5769</v>
      </c>
      <c r="F264" s="260" t="s">
        <v>552</v>
      </c>
      <c r="G264" s="260">
        <v>4</v>
      </c>
      <c r="H264" s="260">
        <v>5</v>
      </c>
      <c r="I264" s="260" t="s">
        <v>690</v>
      </c>
      <c r="J264" s="260">
        <v>4</v>
      </c>
      <c r="K264" s="312" t="s">
        <v>5923</v>
      </c>
      <c r="L264" s="260" t="s">
        <v>5929</v>
      </c>
      <c r="M264" s="260">
        <v>1</v>
      </c>
      <c r="N264" s="663">
        <v>0</v>
      </c>
      <c r="O264" s="260">
        <v>1</v>
      </c>
      <c r="P264" s="260">
        <v>1</v>
      </c>
      <c r="Q264" s="663">
        <v>0</v>
      </c>
      <c r="R264" s="260">
        <f t="shared" si="10"/>
        <v>3</v>
      </c>
    </row>
    <row r="265" spans="2:24" ht="15" customHeight="1">
      <c r="B265" s="260" t="s">
        <v>5770</v>
      </c>
      <c r="C265" s="260" t="s">
        <v>5771</v>
      </c>
      <c r="D265" s="942" t="s">
        <v>5772</v>
      </c>
      <c r="F265" s="260" t="s">
        <v>552</v>
      </c>
      <c r="G265" s="260">
        <v>2</v>
      </c>
      <c r="H265" s="260">
        <v>5</v>
      </c>
      <c r="I265" s="260" t="s">
        <v>690</v>
      </c>
      <c r="J265" s="260">
        <v>4</v>
      </c>
      <c r="K265" s="312" t="s">
        <v>5925</v>
      </c>
      <c r="L265" s="629" t="s">
        <v>5939</v>
      </c>
      <c r="M265" s="663">
        <v>0</v>
      </c>
      <c r="N265" s="663">
        <v>0</v>
      </c>
      <c r="O265" s="663">
        <v>0</v>
      </c>
      <c r="P265" s="663">
        <v>0</v>
      </c>
      <c r="Q265" s="663">
        <v>0</v>
      </c>
      <c r="S265" s="629"/>
      <c r="T265" s="629"/>
      <c r="U265" s="629"/>
      <c r="V265" s="629"/>
      <c r="W265" s="629"/>
      <c r="X265" s="629"/>
    </row>
    <row r="266" spans="2:24" ht="15" customHeight="1">
      <c r="B266" s="260" t="s">
        <v>5785</v>
      </c>
      <c r="C266" s="260" t="s">
        <v>5786</v>
      </c>
      <c r="D266" s="942" t="s">
        <v>5787</v>
      </c>
      <c r="E266" s="260" t="s">
        <v>5788</v>
      </c>
      <c r="F266" s="260" t="s">
        <v>552</v>
      </c>
      <c r="G266" s="260">
        <v>5</v>
      </c>
      <c r="H266" s="260">
        <v>1</v>
      </c>
      <c r="I266" s="260" t="s">
        <v>690</v>
      </c>
      <c r="J266" s="260">
        <v>4</v>
      </c>
      <c r="K266" s="312" t="s">
        <v>5925</v>
      </c>
      <c r="L266" s="629" t="s">
        <v>5939</v>
      </c>
      <c r="M266" s="663">
        <v>0</v>
      </c>
      <c r="N266" s="663">
        <v>0</v>
      </c>
      <c r="O266" s="663">
        <v>0</v>
      </c>
      <c r="P266" s="663">
        <v>0</v>
      </c>
      <c r="Q266" s="663">
        <v>0</v>
      </c>
      <c r="S266" s="629"/>
      <c r="T266" s="629"/>
      <c r="U266" s="629"/>
      <c r="V266" s="629"/>
      <c r="W266" s="629"/>
      <c r="X266" s="629"/>
    </row>
    <row r="267" spans="2:24" ht="15" customHeight="1">
      <c r="B267" s="260" t="s">
        <v>5801</v>
      </c>
      <c r="C267" s="260" t="s">
        <v>5802</v>
      </c>
      <c r="D267" s="942" t="s">
        <v>5803</v>
      </c>
      <c r="E267" s="260" t="s">
        <v>5804</v>
      </c>
      <c r="F267" s="260" t="s">
        <v>552</v>
      </c>
      <c r="G267" s="260">
        <v>3</v>
      </c>
      <c r="H267" s="260">
        <v>6</v>
      </c>
      <c r="I267" s="260" t="s">
        <v>690</v>
      </c>
      <c r="J267" s="260">
        <v>4</v>
      </c>
      <c r="K267" s="312" t="s">
        <v>5925</v>
      </c>
      <c r="L267" s="629" t="s">
        <v>5939</v>
      </c>
      <c r="M267" s="663">
        <v>0</v>
      </c>
      <c r="N267" s="663">
        <v>0</v>
      </c>
      <c r="O267" s="663">
        <v>0</v>
      </c>
      <c r="P267" s="663">
        <v>0</v>
      </c>
      <c r="Q267" s="663">
        <v>0</v>
      </c>
      <c r="S267" s="629"/>
      <c r="T267" s="629"/>
      <c r="U267" s="629"/>
      <c r="V267" s="629"/>
      <c r="W267" s="629"/>
      <c r="X267" s="629"/>
    </row>
    <row r="268" spans="2:24" ht="15" customHeight="1">
      <c r="B268" s="260" t="s">
        <v>5810</v>
      </c>
      <c r="C268" s="260" t="s">
        <v>5811</v>
      </c>
      <c r="D268" s="942" t="s">
        <v>5812</v>
      </c>
      <c r="E268" s="260" t="s">
        <v>5813</v>
      </c>
      <c r="F268" s="260" t="s">
        <v>552</v>
      </c>
      <c r="G268" s="260">
        <v>4</v>
      </c>
      <c r="H268" s="260">
        <v>3</v>
      </c>
      <c r="I268" s="260" t="s">
        <v>690</v>
      </c>
      <c r="J268" s="260">
        <v>4</v>
      </c>
      <c r="K268" s="312" t="s">
        <v>5925</v>
      </c>
      <c r="L268" s="629" t="s">
        <v>5939</v>
      </c>
      <c r="M268" s="663">
        <v>0</v>
      </c>
      <c r="N268" s="663">
        <v>0</v>
      </c>
      <c r="O268" s="663">
        <v>0</v>
      </c>
      <c r="P268" s="663">
        <v>0</v>
      </c>
      <c r="Q268" s="663">
        <v>0</v>
      </c>
      <c r="S268" s="629"/>
      <c r="T268" s="629"/>
      <c r="U268" s="629"/>
      <c r="V268" s="629"/>
      <c r="W268" s="629"/>
      <c r="X268" s="629"/>
    </row>
    <row r="269" spans="2:24" ht="15" customHeight="1">
      <c r="B269" s="260" t="s">
        <v>5823</v>
      </c>
      <c r="C269" s="260" t="s">
        <v>5824</v>
      </c>
      <c r="D269" s="942" t="s">
        <v>5825</v>
      </c>
      <c r="E269" s="260" t="s">
        <v>5788</v>
      </c>
      <c r="F269" s="260" t="s">
        <v>552</v>
      </c>
      <c r="G269" s="260">
        <v>4</v>
      </c>
      <c r="H269" s="260">
        <v>4</v>
      </c>
      <c r="I269" s="260" t="s">
        <v>690</v>
      </c>
      <c r="J269" s="260">
        <v>5</v>
      </c>
      <c r="K269" s="312" t="s">
        <v>5925</v>
      </c>
      <c r="L269" s="629" t="s">
        <v>5939</v>
      </c>
      <c r="M269" s="663">
        <v>0</v>
      </c>
      <c r="N269" s="663">
        <v>0</v>
      </c>
      <c r="O269" s="663">
        <v>0</v>
      </c>
      <c r="P269" s="663">
        <v>0</v>
      </c>
      <c r="Q269" s="663">
        <v>0</v>
      </c>
      <c r="S269" s="629"/>
      <c r="T269" s="629"/>
      <c r="U269" s="629"/>
      <c r="V269" s="629"/>
      <c r="W269" s="629"/>
      <c r="X269" s="629"/>
    </row>
    <row r="270" spans="2:24" ht="15" customHeight="1">
      <c r="B270" s="629" t="s">
        <v>5955</v>
      </c>
      <c r="C270" s="260" t="s">
        <v>5838</v>
      </c>
      <c r="D270" s="942" t="s">
        <v>5839</v>
      </c>
      <c r="F270" s="260" t="s">
        <v>552</v>
      </c>
      <c r="G270" s="260">
        <v>4</v>
      </c>
      <c r="H270" s="260">
        <v>6</v>
      </c>
      <c r="I270" s="260" t="s">
        <v>690</v>
      </c>
      <c r="J270" s="260">
        <v>5</v>
      </c>
      <c r="K270" s="312" t="s">
        <v>5923</v>
      </c>
      <c r="L270" s="260" t="s">
        <v>5929</v>
      </c>
      <c r="M270" s="260">
        <v>1</v>
      </c>
      <c r="N270" s="260">
        <v>1</v>
      </c>
      <c r="O270" s="260">
        <v>1</v>
      </c>
      <c r="P270" s="663">
        <v>0</v>
      </c>
      <c r="Q270" s="260">
        <v>1</v>
      </c>
      <c r="R270" s="260">
        <f>SUBTOTAL(9,M270:Q270)</f>
        <v>4</v>
      </c>
    </row>
    <row r="271" spans="2:24" ht="15" customHeight="1">
      <c r="B271" s="260" t="s">
        <v>5840</v>
      </c>
      <c r="C271" s="260" t="s">
        <v>5841</v>
      </c>
      <c r="D271" s="942" t="s">
        <v>1638</v>
      </c>
      <c r="E271" s="260" t="s">
        <v>5655</v>
      </c>
      <c r="F271" s="260" t="s">
        <v>552</v>
      </c>
      <c r="G271" s="260">
        <v>4</v>
      </c>
      <c r="H271" s="260">
        <v>6</v>
      </c>
      <c r="I271" s="260" t="s">
        <v>690</v>
      </c>
      <c r="J271" s="260">
        <v>5</v>
      </c>
      <c r="K271" s="312" t="s">
        <v>5925</v>
      </c>
      <c r="L271" s="629" t="s">
        <v>5939</v>
      </c>
      <c r="M271" s="663">
        <v>0</v>
      </c>
      <c r="N271" s="663">
        <v>0</v>
      </c>
      <c r="O271" s="663">
        <v>0</v>
      </c>
      <c r="P271" s="663">
        <v>0</v>
      </c>
      <c r="Q271" s="663">
        <v>0</v>
      </c>
      <c r="S271" s="629"/>
      <c r="T271" s="629"/>
      <c r="U271" s="629"/>
      <c r="V271" s="629"/>
      <c r="W271" s="629"/>
      <c r="X271" s="629"/>
    </row>
    <row r="272" spans="2:24" ht="15" customHeight="1">
      <c r="B272" s="629" t="s">
        <v>5956</v>
      </c>
      <c r="C272" s="260" t="s">
        <v>5845</v>
      </c>
      <c r="D272" s="942" t="s">
        <v>5846</v>
      </c>
      <c r="F272" s="260" t="s">
        <v>552</v>
      </c>
      <c r="G272" s="260">
        <v>4</v>
      </c>
      <c r="H272" s="260">
        <v>4</v>
      </c>
      <c r="I272" s="260" t="s">
        <v>690</v>
      </c>
      <c r="J272" s="260">
        <v>5</v>
      </c>
      <c r="K272" s="312" t="s">
        <v>5923</v>
      </c>
      <c r="L272" s="260" t="s">
        <v>5929</v>
      </c>
      <c r="M272" s="260">
        <v>1</v>
      </c>
      <c r="N272" s="663">
        <v>0</v>
      </c>
      <c r="O272" s="260">
        <v>1</v>
      </c>
      <c r="P272" s="260">
        <v>1</v>
      </c>
      <c r="Q272" s="260">
        <v>1</v>
      </c>
      <c r="R272" s="260">
        <f>SUBTOTAL(9,M272:Q272)</f>
        <v>4</v>
      </c>
    </row>
    <row r="273" spans="2:30" ht="15" customHeight="1">
      <c r="B273" s="260" t="s">
        <v>5855</v>
      </c>
      <c r="C273" s="260" t="s">
        <v>5856</v>
      </c>
      <c r="D273" s="942" t="s">
        <v>5857</v>
      </c>
      <c r="F273" s="260" t="s">
        <v>552</v>
      </c>
      <c r="G273" s="260">
        <v>3</v>
      </c>
      <c r="H273" s="260">
        <v>7</v>
      </c>
      <c r="I273" s="260" t="s">
        <v>690</v>
      </c>
      <c r="J273" s="260">
        <v>5</v>
      </c>
      <c r="K273" s="312" t="s">
        <v>5925</v>
      </c>
      <c r="L273" s="629" t="s">
        <v>5939</v>
      </c>
      <c r="M273" s="663">
        <v>0</v>
      </c>
      <c r="N273" s="663">
        <v>0</v>
      </c>
      <c r="O273" s="663">
        <v>0</v>
      </c>
      <c r="P273" s="663">
        <v>0</v>
      </c>
      <c r="Q273" s="663">
        <v>0</v>
      </c>
      <c r="S273" s="629"/>
      <c r="T273" s="629"/>
      <c r="U273" s="629"/>
      <c r="V273" s="629"/>
      <c r="W273" s="629"/>
      <c r="X273" s="629"/>
    </row>
    <row r="274" spans="2:30" ht="15" customHeight="1">
      <c r="B274" s="260" t="s">
        <v>5858</v>
      </c>
      <c r="C274" s="260" t="s">
        <v>5859</v>
      </c>
      <c r="D274" s="942" t="s">
        <v>5860</v>
      </c>
      <c r="F274" s="260" t="s">
        <v>552</v>
      </c>
      <c r="G274" s="260">
        <v>6</v>
      </c>
      <c r="H274" s="260">
        <v>6</v>
      </c>
      <c r="I274" s="260" t="s">
        <v>690</v>
      </c>
      <c r="J274" s="260">
        <v>6</v>
      </c>
      <c r="K274" s="312" t="s">
        <v>5925</v>
      </c>
      <c r="L274" s="629" t="s">
        <v>5939</v>
      </c>
      <c r="M274" s="663">
        <v>0</v>
      </c>
      <c r="N274" s="663">
        <v>0</v>
      </c>
      <c r="O274" s="663">
        <v>0</v>
      </c>
      <c r="P274" s="663">
        <v>0</v>
      </c>
      <c r="Q274" s="663">
        <v>0</v>
      </c>
      <c r="S274" s="629"/>
      <c r="T274" s="629"/>
      <c r="U274" s="629"/>
      <c r="V274" s="629"/>
      <c r="W274" s="629"/>
      <c r="X274" s="629"/>
    </row>
    <row r="275" spans="2:30" ht="15" customHeight="1">
      <c r="B275" s="260" t="s">
        <v>5864</v>
      </c>
      <c r="C275" s="260" t="s">
        <v>5865</v>
      </c>
      <c r="D275" s="942" t="s">
        <v>5866</v>
      </c>
      <c r="F275" s="260" t="s">
        <v>552</v>
      </c>
      <c r="G275" s="260">
        <v>5</v>
      </c>
      <c r="H275" s="260">
        <v>7</v>
      </c>
      <c r="I275" s="260" t="s">
        <v>690</v>
      </c>
      <c r="J275" s="260">
        <v>6</v>
      </c>
      <c r="K275" s="312" t="s">
        <v>5925</v>
      </c>
      <c r="L275" s="629" t="s">
        <v>5939</v>
      </c>
      <c r="M275" s="663">
        <v>0</v>
      </c>
      <c r="N275" s="663">
        <v>0</v>
      </c>
      <c r="O275" s="663">
        <v>0</v>
      </c>
      <c r="P275" s="663">
        <v>0</v>
      </c>
      <c r="Q275" s="663">
        <v>0</v>
      </c>
      <c r="S275" s="629"/>
      <c r="T275" s="629"/>
      <c r="U275" s="629"/>
      <c r="V275" s="629"/>
      <c r="W275" s="629"/>
      <c r="X275" s="629"/>
    </row>
    <row r="276" spans="2:30" ht="15" customHeight="1">
      <c r="B276" s="260" t="s">
        <v>5877</v>
      </c>
      <c r="C276" s="260" t="s">
        <v>5878</v>
      </c>
      <c r="D276" s="942" t="s">
        <v>5879</v>
      </c>
      <c r="E276" s="260" t="s">
        <v>5804</v>
      </c>
      <c r="F276" s="260" t="s">
        <v>552</v>
      </c>
      <c r="G276" s="260">
        <v>4</v>
      </c>
      <c r="H276" s="260">
        <v>9</v>
      </c>
      <c r="I276" s="260" t="s">
        <v>690</v>
      </c>
      <c r="J276" s="260">
        <v>6</v>
      </c>
      <c r="K276" s="312" t="s">
        <v>5925</v>
      </c>
      <c r="L276" s="629" t="s">
        <v>5939</v>
      </c>
      <c r="M276" s="663">
        <v>0</v>
      </c>
      <c r="N276" s="663">
        <v>0</v>
      </c>
      <c r="O276" s="663">
        <v>0</v>
      </c>
      <c r="P276" s="663">
        <v>0</v>
      </c>
      <c r="Q276" s="663">
        <v>0</v>
      </c>
      <c r="S276" s="629"/>
      <c r="T276" s="629"/>
      <c r="U276" s="629"/>
      <c r="V276" s="629"/>
      <c r="W276" s="629"/>
      <c r="X276" s="629"/>
    </row>
    <row r="277" spans="2:30" ht="15" customHeight="1">
      <c r="B277" s="260" t="s">
        <v>5888</v>
      </c>
      <c r="C277" s="260" t="s">
        <v>5889</v>
      </c>
      <c r="D277" s="942" t="s">
        <v>5890</v>
      </c>
      <c r="F277" s="260" t="s">
        <v>552</v>
      </c>
      <c r="G277" s="260">
        <v>6</v>
      </c>
      <c r="H277" s="260">
        <v>8</v>
      </c>
      <c r="I277" s="260" t="s">
        <v>690</v>
      </c>
      <c r="J277" s="260">
        <v>7</v>
      </c>
      <c r="K277" s="312" t="s">
        <v>5923</v>
      </c>
      <c r="L277" s="260" t="s">
        <v>5929</v>
      </c>
      <c r="M277" s="260">
        <v>1</v>
      </c>
      <c r="N277" s="260">
        <v>1</v>
      </c>
      <c r="O277" s="260">
        <v>1</v>
      </c>
      <c r="P277" s="260">
        <v>1</v>
      </c>
      <c r="Q277" s="260">
        <v>1</v>
      </c>
      <c r="R277" s="260">
        <f>SUBTOTAL(9,M277:Q277)</f>
        <v>5</v>
      </c>
    </row>
    <row r="278" spans="2:30" ht="15" customHeight="1">
      <c r="B278" s="260" t="s">
        <v>5903</v>
      </c>
      <c r="C278" s="260" t="s">
        <v>5904</v>
      </c>
      <c r="D278" s="942" t="s">
        <v>5905</v>
      </c>
      <c r="E278" s="260" t="s">
        <v>5804</v>
      </c>
      <c r="F278" s="260" t="s">
        <v>552</v>
      </c>
      <c r="G278" s="260">
        <v>8</v>
      </c>
      <c r="H278" s="260">
        <v>8</v>
      </c>
      <c r="I278" s="260" t="s">
        <v>690</v>
      </c>
      <c r="J278" s="260">
        <v>8</v>
      </c>
      <c r="K278" s="260" t="s">
        <v>737</v>
      </c>
      <c r="L278" s="629" t="s">
        <v>5939</v>
      </c>
      <c r="M278" s="663">
        <v>0</v>
      </c>
      <c r="N278" s="663">
        <v>0</v>
      </c>
      <c r="O278" s="663">
        <v>0</v>
      </c>
      <c r="P278" s="663">
        <v>0</v>
      </c>
      <c r="Q278" s="663">
        <v>0</v>
      </c>
      <c r="S278" s="629"/>
      <c r="T278" s="629"/>
      <c r="U278" s="629"/>
      <c r="V278" s="629"/>
      <c r="W278" s="629"/>
      <c r="X278" s="629"/>
    </row>
    <row r="279" spans="2:30" ht="15" customHeight="1">
      <c r="B279" s="960" t="s">
        <v>5416</v>
      </c>
      <c r="I279" s="961" t="s">
        <v>5460</v>
      </c>
      <c r="K279" s="954" t="s">
        <v>737</v>
      </c>
      <c r="L279" s="821" t="s">
        <v>5467</v>
      </c>
      <c r="M279">
        <v>2</v>
      </c>
      <c r="N279">
        <v>2</v>
      </c>
      <c r="O279">
        <v>2</v>
      </c>
      <c r="P279">
        <v>2</v>
      </c>
      <c r="Q279">
        <v>2</v>
      </c>
      <c r="R279">
        <f t="shared" ref="R279:R287" si="11">SUBTOTAL(9,M279:Q279)</f>
        <v>10</v>
      </c>
      <c r="S279" s="821"/>
      <c r="T279" s="821"/>
      <c r="U279" s="821"/>
      <c r="V279" s="821"/>
      <c r="W279" s="821"/>
      <c r="X279" s="821"/>
      <c r="Y279"/>
      <c r="Z279"/>
      <c r="AA279"/>
      <c r="AB279"/>
      <c r="AC279"/>
      <c r="AD279"/>
    </row>
    <row r="280" spans="2:30" ht="15" customHeight="1">
      <c r="B280" s="960" t="s">
        <v>5417</v>
      </c>
      <c r="I280" s="961" t="s">
        <v>5460</v>
      </c>
      <c r="K280" s="954" t="s">
        <v>737</v>
      </c>
      <c r="L280" s="821" t="s">
        <v>5467</v>
      </c>
      <c r="M280">
        <v>2</v>
      </c>
      <c r="N280">
        <v>2</v>
      </c>
      <c r="O280">
        <v>2</v>
      </c>
      <c r="P280">
        <v>2</v>
      </c>
      <c r="Q280">
        <v>2</v>
      </c>
      <c r="R280">
        <f t="shared" si="11"/>
        <v>10</v>
      </c>
      <c r="S280" s="821"/>
      <c r="T280" s="821"/>
      <c r="U280" s="821"/>
      <c r="V280" s="821"/>
      <c r="W280" s="821"/>
      <c r="X280" s="821"/>
      <c r="Y280"/>
      <c r="Z280"/>
      <c r="AA280"/>
      <c r="AB280"/>
      <c r="AC280"/>
      <c r="AD280"/>
    </row>
    <row r="281" spans="2:30" ht="15" customHeight="1">
      <c r="B281" s="960" t="s">
        <v>5418</v>
      </c>
      <c r="I281" s="961" t="s">
        <v>5460</v>
      </c>
      <c r="K281" s="954" t="s">
        <v>737</v>
      </c>
      <c r="L281" s="821" t="s">
        <v>5467</v>
      </c>
      <c r="M281">
        <v>2</v>
      </c>
      <c r="N281">
        <v>2</v>
      </c>
      <c r="O281">
        <v>2</v>
      </c>
      <c r="P281">
        <v>2</v>
      </c>
      <c r="Q281">
        <v>2</v>
      </c>
      <c r="R281">
        <f t="shared" si="11"/>
        <v>10</v>
      </c>
      <c r="S281" s="821"/>
      <c r="T281" s="821"/>
      <c r="U281" s="821"/>
      <c r="V281" s="821"/>
      <c r="W281" s="821"/>
      <c r="X281" s="821"/>
      <c r="Y281"/>
      <c r="Z281"/>
      <c r="AA281"/>
      <c r="AB281"/>
      <c r="AC281"/>
      <c r="AD281"/>
    </row>
    <row r="282" spans="2:30" ht="15" customHeight="1">
      <c r="B282" s="960" t="s">
        <v>5419</v>
      </c>
      <c r="I282" s="961" t="s">
        <v>5460</v>
      </c>
      <c r="K282" s="954" t="s">
        <v>737</v>
      </c>
      <c r="L282" s="821" t="s">
        <v>5467</v>
      </c>
      <c r="M282">
        <v>2</v>
      </c>
      <c r="N282">
        <v>2</v>
      </c>
      <c r="O282">
        <v>2</v>
      </c>
      <c r="P282">
        <v>2</v>
      </c>
      <c r="Q282">
        <v>2</v>
      </c>
      <c r="R282">
        <f t="shared" si="11"/>
        <v>10</v>
      </c>
      <c r="S282" s="821"/>
      <c r="T282" s="821"/>
      <c r="U282" s="821"/>
      <c r="V282" s="821"/>
      <c r="W282" s="821"/>
      <c r="X282" s="821"/>
      <c r="Y282"/>
      <c r="Z282"/>
      <c r="AA282"/>
      <c r="AB282"/>
      <c r="AC282"/>
      <c r="AD282"/>
    </row>
    <row r="283" spans="2:30" ht="15" customHeight="1">
      <c r="B283" s="960" t="s">
        <v>5420</v>
      </c>
      <c r="I283" s="961" t="s">
        <v>5460</v>
      </c>
      <c r="K283" s="629" t="s">
        <v>5466</v>
      </c>
      <c r="L283" s="821" t="s">
        <v>5467</v>
      </c>
      <c r="M283">
        <v>2</v>
      </c>
      <c r="N283">
        <v>2</v>
      </c>
      <c r="O283">
        <v>2</v>
      </c>
      <c r="P283">
        <v>2</v>
      </c>
      <c r="Q283">
        <v>2</v>
      </c>
      <c r="R283">
        <f t="shared" si="11"/>
        <v>10</v>
      </c>
      <c r="S283" s="821"/>
      <c r="T283" s="821"/>
      <c r="U283" s="821"/>
      <c r="V283" s="821"/>
      <c r="W283" s="821"/>
      <c r="X283" s="821"/>
      <c r="Y283"/>
      <c r="Z283"/>
      <c r="AA283"/>
      <c r="AB283"/>
      <c r="AC283"/>
      <c r="AD283"/>
    </row>
    <row r="284" spans="2:30" ht="15" customHeight="1">
      <c r="B284" s="960" t="s">
        <v>5421</v>
      </c>
      <c r="I284" s="961" t="s">
        <v>5460</v>
      </c>
      <c r="K284" s="954" t="s">
        <v>737</v>
      </c>
      <c r="L284" s="821" t="s">
        <v>5467</v>
      </c>
      <c r="M284">
        <v>2</v>
      </c>
      <c r="N284">
        <v>2</v>
      </c>
      <c r="O284">
        <v>2</v>
      </c>
      <c r="P284">
        <v>2</v>
      </c>
      <c r="Q284">
        <v>2</v>
      </c>
      <c r="R284">
        <f t="shared" si="11"/>
        <v>10</v>
      </c>
      <c r="S284" s="821"/>
      <c r="T284" s="821"/>
      <c r="U284" s="821"/>
      <c r="V284" s="821"/>
      <c r="W284" s="821"/>
      <c r="X284" s="821"/>
      <c r="Y284"/>
      <c r="Z284"/>
      <c r="AA284"/>
      <c r="AB284"/>
      <c r="AC284"/>
      <c r="AD284"/>
    </row>
    <row r="285" spans="2:30" ht="15" customHeight="1">
      <c r="B285" s="960" t="s">
        <v>5422</v>
      </c>
      <c r="I285" s="961" t="s">
        <v>5460</v>
      </c>
      <c r="K285" s="954" t="s">
        <v>737</v>
      </c>
      <c r="L285" s="821" t="s">
        <v>5467</v>
      </c>
      <c r="M285">
        <v>2</v>
      </c>
      <c r="N285">
        <v>2</v>
      </c>
      <c r="O285">
        <v>2</v>
      </c>
      <c r="P285">
        <v>2</v>
      </c>
      <c r="Q285">
        <v>2</v>
      </c>
      <c r="R285">
        <f t="shared" si="11"/>
        <v>10</v>
      </c>
      <c r="S285" s="821"/>
      <c r="T285" s="821"/>
      <c r="U285" s="821"/>
      <c r="V285" s="821"/>
      <c r="W285" s="821"/>
      <c r="X285" s="821"/>
      <c r="Y285"/>
      <c r="Z285"/>
      <c r="AA285"/>
      <c r="AB285"/>
      <c r="AC285"/>
      <c r="AD285"/>
    </row>
    <row r="286" spans="2:30" ht="15" customHeight="1">
      <c r="B286" s="960" t="s">
        <v>5423</v>
      </c>
      <c r="I286" s="961" t="s">
        <v>5460</v>
      </c>
      <c r="K286" s="312" t="s">
        <v>3616</v>
      </c>
      <c r="L286" s="821" t="s">
        <v>5467</v>
      </c>
      <c r="M286">
        <v>2</v>
      </c>
      <c r="N286">
        <v>2</v>
      </c>
      <c r="O286">
        <v>2</v>
      </c>
      <c r="P286">
        <v>2</v>
      </c>
      <c r="Q286">
        <v>2</v>
      </c>
      <c r="R286">
        <f t="shared" si="11"/>
        <v>10</v>
      </c>
      <c r="S286" s="821"/>
      <c r="T286" s="821"/>
      <c r="U286" s="821"/>
      <c r="V286" s="821"/>
      <c r="W286" s="821"/>
      <c r="X286" s="821"/>
      <c r="Y286"/>
      <c r="Z286"/>
      <c r="AA286"/>
      <c r="AB286"/>
      <c r="AC286"/>
      <c r="AD286"/>
    </row>
    <row r="287" spans="2:30" ht="15" customHeight="1">
      <c r="B287" s="960" t="s">
        <v>5461</v>
      </c>
      <c r="I287" s="961" t="s">
        <v>5460</v>
      </c>
      <c r="J287" s="260">
        <v>1</v>
      </c>
      <c r="K287" s="954" t="s">
        <v>737</v>
      </c>
      <c r="L287" s="821" t="s">
        <v>5930</v>
      </c>
      <c r="M287">
        <v>0</v>
      </c>
      <c r="N287">
        <v>0</v>
      </c>
      <c r="O287">
        <v>0</v>
      </c>
      <c r="P287">
        <v>0</v>
      </c>
      <c r="Q287">
        <v>0</v>
      </c>
      <c r="R287">
        <f t="shared" si="11"/>
        <v>0</v>
      </c>
      <c r="S287" s="821"/>
      <c r="T287" s="821"/>
      <c r="U287" s="821"/>
      <c r="V287" s="821"/>
      <c r="W287" s="821"/>
      <c r="X287" s="821"/>
      <c r="Y287"/>
      <c r="Z287"/>
      <c r="AA287"/>
      <c r="AB287"/>
      <c r="AC287"/>
      <c r="AD287"/>
    </row>
    <row r="288" spans="2:30" ht="15" customHeight="1">
      <c r="B288" s="960" t="s">
        <v>5424</v>
      </c>
      <c r="I288" s="961" t="s">
        <v>5460</v>
      </c>
      <c r="J288" s="260">
        <v>2</v>
      </c>
      <c r="K288" s="954" t="s">
        <v>737</v>
      </c>
      <c r="L288" s="821" t="s">
        <v>5930</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customHeight="1">
      <c r="B289" s="960" t="s">
        <v>5425</v>
      </c>
      <c r="I289" s="961" t="s">
        <v>5460</v>
      </c>
      <c r="J289" s="260">
        <v>2</v>
      </c>
      <c r="K289" s="312" t="s">
        <v>3616</v>
      </c>
      <c r="L289" s="821" t="s">
        <v>5930</v>
      </c>
      <c r="M289">
        <v>0</v>
      </c>
      <c r="N289">
        <v>0</v>
      </c>
      <c r="O289">
        <v>0</v>
      </c>
      <c r="P289">
        <v>0</v>
      </c>
      <c r="Q289">
        <v>0</v>
      </c>
      <c r="R289">
        <f t="shared" si="12"/>
        <v>0</v>
      </c>
      <c r="S289" s="821"/>
      <c r="T289" s="821"/>
      <c r="U289" s="821"/>
      <c r="V289" s="821"/>
      <c r="W289" s="821"/>
      <c r="X289" s="821"/>
      <c r="Y289"/>
      <c r="Z289"/>
      <c r="AA289"/>
      <c r="AB289"/>
      <c r="AC289"/>
      <c r="AD289"/>
    </row>
    <row r="290" spans="2:30" ht="15" customHeight="1">
      <c r="B290" s="960" t="s">
        <v>5426</v>
      </c>
      <c r="I290" s="961" t="s">
        <v>5460</v>
      </c>
      <c r="K290" s="954" t="s">
        <v>737</v>
      </c>
      <c r="L290" s="821" t="s">
        <v>5467</v>
      </c>
      <c r="M290">
        <v>2</v>
      </c>
      <c r="N290">
        <v>2</v>
      </c>
      <c r="O290">
        <v>2</v>
      </c>
      <c r="P290">
        <v>2</v>
      </c>
      <c r="Q290">
        <v>2</v>
      </c>
      <c r="R290">
        <f t="shared" si="12"/>
        <v>10</v>
      </c>
      <c r="S290" s="821"/>
      <c r="T290" s="821"/>
      <c r="U290" s="821"/>
      <c r="V290" s="821"/>
      <c r="W290" s="821"/>
      <c r="X290" s="821"/>
      <c r="Y290"/>
      <c r="Z290"/>
      <c r="AA290"/>
      <c r="AB290"/>
      <c r="AC290"/>
      <c r="AD290"/>
    </row>
    <row r="291" spans="2:30" ht="15" customHeight="1">
      <c r="B291" s="960" t="s">
        <v>5427</v>
      </c>
      <c r="I291" s="961" t="s">
        <v>5460</v>
      </c>
      <c r="K291" s="629" t="s">
        <v>5462</v>
      </c>
      <c r="L291" s="821" t="s">
        <v>5467</v>
      </c>
      <c r="M291">
        <v>2</v>
      </c>
      <c r="N291">
        <v>2</v>
      </c>
      <c r="O291">
        <v>2</v>
      </c>
      <c r="P291">
        <v>2</v>
      </c>
      <c r="Q291">
        <v>2</v>
      </c>
      <c r="R291">
        <f t="shared" si="12"/>
        <v>10</v>
      </c>
      <c r="S291" s="821"/>
      <c r="T291" s="821"/>
      <c r="U291" s="821"/>
      <c r="V291" s="821"/>
      <c r="W291" s="821"/>
      <c r="X291" s="821"/>
      <c r="Y291"/>
      <c r="Z291"/>
      <c r="AA291"/>
      <c r="AB291"/>
      <c r="AC291"/>
      <c r="AD291"/>
    </row>
    <row r="292" spans="2:30" ht="15" customHeight="1">
      <c r="B292" s="960" t="s">
        <v>5428</v>
      </c>
      <c r="I292" s="961" t="s">
        <v>5460</v>
      </c>
      <c r="K292" s="312" t="s">
        <v>3616</v>
      </c>
      <c r="L292" s="821" t="s">
        <v>5467</v>
      </c>
      <c r="M292">
        <v>2</v>
      </c>
      <c r="N292">
        <v>2</v>
      </c>
      <c r="O292">
        <v>2</v>
      </c>
      <c r="P292">
        <v>2</v>
      </c>
      <c r="Q292">
        <v>2</v>
      </c>
      <c r="R292">
        <f t="shared" si="12"/>
        <v>10</v>
      </c>
      <c r="S292" s="821"/>
      <c r="T292" s="821"/>
      <c r="U292" s="821"/>
      <c r="V292" s="821"/>
      <c r="W292" s="821"/>
      <c r="X292" s="821"/>
      <c r="Y292"/>
      <c r="Z292"/>
      <c r="AA292"/>
      <c r="AB292"/>
      <c r="AC292"/>
      <c r="AD292"/>
    </row>
    <row r="293" spans="2:30" ht="15" customHeight="1">
      <c r="B293" s="960" t="s">
        <v>5429</v>
      </c>
      <c r="I293" s="961" t="s">
        <v>5460</v>
      </c>
      <c r="J293" s="499">
        <v>2</v>
      </c>
      <c r="K293" s="954" t="s">
        <v>737</v>
      </c>
      <c r="L293" s="821" t="s">
        <v>5930</v>
      </c>
      <c r="M293">
        <v>0</v>
      </c>
      <c r="N293">
        <v>0</v>
      </c>
      <c r="O293">
        <v>0</v>
      </c>
      <c r="P293">
        <v>0</v>
      </c>
      <c r="Q293">
        <v>0</v>
      </c>
      <c r="R293">
        <f t="shared" si="12"/>
        <v>0</v>
      </c>
      <c r="S293" s="821"/>
      <c r="T293" s="821"/>
      <c r="U293" s="821"/>
      <c r="V293" s="821"/>
      <c r="W293" s="821"/>
      <c r="X293" s="821"/>
      <c r="Y293"/>
      <c r="Z293"/>
      <c r="AA293"/>
      <c r="AB293"/>
      <c r="AC293"/>
      <c r="AD293"/>
    </row>
    <row r="294" spans="2:30" ht="15" customHeight="1">
      <c r="B294" s="960" t="s">
        <v>5430</v>
      </c>
      <c r="I294" s="961" t="s">
        <v>5460</v>
      </c>
      <c r="K294" s="629" t="s">
        <v>5462</v>
      </c>
      <c r="L294" s="821" t="s">
        <v>5467</v>
      </c>
      <c r="M294">
        <v>2</v>
      </c>
      <c r="N294">
        <v>2</v>
      </c>
      <c r="O294">
        <v>2</v>
      </c>
      <c r="P294">
        <v>2</v>
      </c>
      <c r="Q294">
        <v>2</v>
      </c>
      <c r="R294">
        <f t="shared" si="12"/>
        <v>10</v>
      </c>
      <c r="S294" s="821"/>
      <c r="T294" s="821"/>
      <c r="U294" s="821"/>
      <c r="V294" s="821"/>
      <c r="W294" s="821"/>
      <c r="X294" s="821"/>
      <c r="Y294"/>
      <c r="Z294"/>
      <c r="AA294"/>
      <c r="AB294"/>
      <c r="AC294"/>
      <c r="AD294"/>
    </row>
    <row r="295" spans="2:30" ht="15" customHeight="1">
      <c r="B295" s="960" t="s">
        <v>5431</v>
      </c>
      <c r="I295" s="961" t="s">
        <v>5460</v>
      </c>
      <c r="J295" s="499">
        <v>2</v>
      </c>
      <c r="K295" s="954" t="s">
        <v>737</v>
      </c>
      <c r="L295" s="821" t="s">
        <v>5930</v>
      </c>
      <c r="M295">
        <v>0</v>
      </c>
      <c r="N295">
        <v>0</v>
      </c>
      <c r="O295">
        <v>0</v>
      </c>
      <c r="P295">
        <v>0</v>
      </c>
      <c r="Q295">
        <v>0</v>
      </c>
      <c r="R295">
        <f t="shared" si="12"/>
        <v>0</v>
      </c>
      <c r="S295" s="821"/>
      <c r="T295" s="821"/>
      <c r="U295" s="821"/>
      <c r="V295" s="821"/>
      <c r="W295" s="821"/>
      <c r="X295" s="821"/>
      <c r="Y295"/>
      <c r="Z295"/>
      <c r="AA295"/>
      <c r="AB295"/>
      <c r="AC295"/>
      <c r="AD295"/>
    </row>
    <row r="296" spans="2:30" ht="15" customHeight="1">
      <c r="B296" s="960" t="s">
        <v>5432</v>
      </c>
      <c r="I296" s="961" t="s">
        <v>5460</v>
      </c>
      <c r="K296" s="629" t="s">
        <v>5462</v>
      </c>
      <c r="L296" s="821" t="s">
        <v>5467</v>
      </c>
      <c r="M296">
        <v>2</v>
      </c>
      <c r="N296">
        <v>2</v>
      </c>
      <c r="O296">
        <v>2</v>
      </c>
      <c r="P296">
        <v>2</v>
      </c>
      <c r="Q296">
        <v>2</v>
      </c>
      <c r="R296">
        <f t="shared" si="12"/>
        <v>10</v>
      </c>
      <c r="S296" s="821"/>
      <c r="T296" s="821"/>
      <c r="U296" s="821"/>
      <c r="V296" s="821"/>
      <c r="W296" s="821"/>
      <c r="X296" s="821"/>
      <c r="Y296"/>
      <c r="Z296"/>
      <c r="AA296"/>
      <c r="AB296"/>
      <c r="AC296"/>
      <c r="AD296"/>
    </row>
    <row r="297" spans="2:30" ht="15" customHeight="1">
      <c r="B297" s="960" t="s">
        <v>5433</v>
      </c>
      <c r="I297" s="961" t="s">
        <v>5460</v>
      </c>
      <c r="K297" s="629" t="s">
        <v>5462</v>
      </c>
      <c r="L297" s="821" t="s">
        <v>5467</v>
      </c>
      <c r="M297">
        <v>2</v>
      </c>
      <c r="N297">
        <v>2</v>
      </c>
      <c r="O297">
        <v>2</v>
      </c>
      <c r="P297">
        <v>2</v>
      </c>
      <c r="Q297">
        <v>2</v>
      </c>
      <c r="R297">
        <f t="shared" si="12"/>
        <v>10</v>
      </c>
      <c r="S297" s="821"/>
      <c r="T297" s="821"/>
      <c r="U297" s="821"/>
      <c r="V297" s="821"/>
      <c r="W297" s="821"/>
      <c r="X297" s="821"/>
      <c r="Y297"/>
      <c r="Z297"/>
      <c r="AA297"/>
      <c r="AB297"/>
      <c r="AC297"/>
      <c r="AD297"/>
    </row>
    <row r="298" spans="2:30" ht="15" customHeight="1">
      <c r="B298" s="960" t="s">
        <v>5434</v>
      </c>
      <c r="I298" s="961" t="s">
        <v>5460</v>
      </c>
      <c r="K298" s="312" t="s">
        <v>3623</v>
      </c>
      <c r="L298" s="821" t="s">
        <v>5467</v>
      </c>
      <c r="M298">
        <v>2</v>
      </c>
      <c r="N298">
        <v>2</v>
      </c>
      <c r="O298">
        <v>2</v>
      </c>
      <c r="P298">
        <v>2</v>
      </c>
      <c r="Q298">
        <v>2</v>
      </c>
      <c r="R298">
        <f t="shared" si="12"/>
        <v>10</v>
      </c>
      <c r="S298" s="821"/>
      <c r="T298" s="821"/>
      <c r="U298" s="821"/>
      <c r="V298" s="821"/>
      <c r="W298" s="821"/>
      <c r="X298" s="821"/>
      <c r="Y298"/>
      <c r="Z298"/>
      <c r="AA298"/>
      <c r="AB298"/>
      <c r="AC298"/>
      <c r="AD298"/>
    </row>
    <row r="299" spans="2:30" ht="15" customHeight="1">
      <c r="B299" s="960" t="s">
        <v>5435</v>
      </c>
      <c r="I299" s="961" t="s">
        <v>5460</v>
      </c>
      <c r="K299" s="312" t="s">
        <v>3606</v>
      </c>
      <c r="L299" s="821" t="s">
        <v>5467</v>
      </c>
      <c r="M299">
        <v>1</v>
      </c>
      <c r="N299">
        <v>1</v>
      </c>
      <c r="O299">
        <v>1</v>
      </c>
      <c r="P299">
        <v>1</v>
      </c>
      <c r="Q299">
        <v>1</v>
      </c>
      <c r="R299">
        <f t="shared" si="12"/>
        <v>5</v>
      </c>
      <c r="S299" s="821"/>
      <c r="T299" s="821"/>
      <c r="U299" s="821"/>
      <c r="V299" s="821"/>
      <c r="W299" s="821"/>
      <c r="X299" s="821"/>
      <c r="Y299"/>
      <c r="Z299"/>
      <c r="AA299"/>
      <c r="AB299"/>
      <c r="AC299"/>
      <c r="AD299"/>
    </row>
    <row r="300" spans="2:30" ht="15" customHeight="1">
      <c r="B300" s="960" t="s">
        <v>5436</v>
      </c>
      <c r="I300" s="961" t="s">
        <v>5460</v>
      </c>
      <c r="K300" s="629" t="s">
        <v>5462</v>
      </c>
      <c r="L300" s="821" t="s">
        <v>5467</v>
      </c>
      <c r="M300">
        <v>2</v>
      </c>
      <c r="N300">
        <v>2</v>
      </c>
      <c r="O300">
        <v>2</v>
      </c>
      <c r="P300">
        <v>2</v>
      </c>
      <c r="Q300">
        <v>2</v>
      </c>
      <c r="R300">
        <f t="shared" si="12"/>
        <v>10</v>
      </c>
      <c r="S300" s="821"/>
      <c r="T300" s="821"/>
      <c r="U300" s="821"/>
      <c r="V300" s="821"/>
      <c r="W300" s="821"/>
      <c r="X300" s="821"/>
      <c r="Y300"/>
      <c r="Z300"/>
      <c r="AA300"/>
      <c r="AB300"/>
      <c r="AC300"/>
      <c r="AD300"/>
    </row>
    <row r="301" spans="2:30" ht="15" customHeight="1">
      <c r="B301" s="960" t="s">
        <v>5437</v>
      </c>
      <c r="I301" s="961" t="s">
        <v>5460</v>
      </c>
      <c r="K301" s="312" t="s">
        <v>3623</v>
      </c>
      <c r="L301" s="821" t="s">
        <v>5467</v>
      </c>
      <c r="M301">
        <v>2</v>
      </c>
      <c r="N301">
        <v>2</v>
      </c>
      <c r="O301">
        <v>2</v>
      </c>
      <c r="P301">
        <v>2</v>
      </c>
      <c r="Q301">
        <v>2</v>
      </c>
      <c r="R301">
        <f t="shared" si="12"/>
        <v>10</v>
      </c>
      <c r="S301" s="821"/>
      <c r="T301" s="821"/>
      <c r="U301" s="821"/>
      <c r="V301" s="821"/>
      <c r="W301" s="821"/>
      <c r="X301" s="821"/>
      <c r="Y301"/>
      <c r="Z301"/>
      <c r="AA301"/>
      <c r="AB301"/>
      <c r="AC301"/>
      <c r="AD301"/>
    </row>
    <row r="302" spans="2:30" ht="15" customHeight="1">
      <c r="B302" s="960" t="s">
        <v>5438</v>
      </c>
      <c r="I302" s="961" t="s">
        <v>5460</v>
      </c>
      <c r="K302" s="629" t="s">
        <v>5462</v>
      </c>
      <c r="L302" s="821" t="s">
        <v>5467</v>
      </c>
      <c r="M302">
        <v>2</v>
      </c>
      <c r="N302">
        <v>2</v>
      </c>
      <c r="O302">
        <v>2</v>
      </c>
      <c r="P302">
        <v>2</v>
      </c>
      <c r="Q302">
        <v>2</v>
      </c>
      <c r="R302">
        <f t="shared" si="12"/>
        <v>10</v>
      </c>
      <c r="S302" s="821"/>
      <c r="T302" s="821"/>
      <c r="U302" s="821"/>
      <c r="V302" s="821"/>
      <c r="W302" s="821"/>
      <c r="X302" s="821"/>
      <c r="Y302"/>
      <c r="Z302"/>
      <c r="AA302"/>
      <c r="AB302"/>
      <c r="AC302"/>
      <c r="AD302"/>
    </row>
    <row r="303" spans="2:30" ht="15" customHeight="1">
      <c r="B303" s="960" t="s">
        <v>5439</v>
      </c>
      <c r="I303" s="961" t="s">
        <v>5460</v>
      </c>
      <c r="K303" s="312" t="s">
        <v>3616</v>
      </c>
      <c r="L303" s="821" t="s">
        <v>5467</v>
      </c>
      <c r="M303">
        <v>2</v>
      </c>
      <c r="N303">
        <v>2</v>
      </c>
      <c r="O303">
        <v>2</v>
      </c>
      <c r="P303">
        <v>2</v>
      </c>
      <c r="Q303">
        <v>2</v>
      </c>
      <c r="R303">
        <f t="shared" si="12"/>
        <v>10</v>
      </c>
      <c r="S303" s="821"/>
      <c r="T303" s="821"/>
      <c r="U303" s="821"/>
      <c r="V303" s="821"/>
      <c r="W303" s="821"/>
      <c r="X303" s="821"/>
      <c r="Y303"/>
      <c r="Z303"/>
      <c r="AA303"/>
      <c r="AB303"/>
      <c r="AC303"/>
      <c r="AD303"/>
    </row>
    <row r="304" spans="2:30" ht="15" customHeight="1">
      <c r="B304" s="960" t="s">
        <v>5440</v>
      </c>
      <c r="I304" s="961" t="s">
        <v>5460</v>
      </c>
      <c r="J304" s="260">
        <v>4</v>
      </c>
      <c r="K304" s="312" t="s">
        <v>5923</v>
      </c>
      <c r="L304" s="821" t="s">
        <v>5931</v>
      </c>
      <c r="M304">
        <v>0</v>
      </c>
      <c r="N304">
        <v>0</v>
      </c>
      <c r="O304">
        <v>0</v>
      </c>
      <c r="P304">
        <v>1</v>
      </c>
      <c r="Q304">
        <v>0</v>
      </c>
      <c r="R304">
        <f t="shared" si="12"/>
        <v>1</v>
      </c>
      <c r="S304" s="821"/>
      <c r="T304" s="821"/>
      <c r="U304" s="821"/>
      <c r="V304" s="821"/>
      <c r="W304" s="821"/>
      <c r="X304" s="821"/>
      <c r="Y304"/>
      <c r="Z304"/>
      <c r="AA304"/>
      <c r="AB304"/>
      <c r="AC304"/>
      <c r="AD304"/>
    </row>
    <row r="305" spans="2:30" ht="15" customHeight="1">
      <c r="B305" s="960" t="s">
        <v>5441</v>
      </c>
      <c r="I305" s="961" t="s">
        <v>5460</v>
      </c>
      <c r="K305" s="312" t="s">
        <v>3616</v>
      </c>
      <c r="L305" s="821" t="s">
        <v>5467</v>
      </c>
      <c r="M305">
        <v>2</v>
      </c>
      <c r="N305">
        <v>2</v>
      </c>
      <c r="O305">
        <v>2</v>
      </c>
      <c r="P305">
        <v>2</v>
      </c>
      <c r="Q305">
        <v>2</v>
      </c>
      <c r="R305">
        <f t="shared" si="12"/>
        <v>10</v>
      </c>
      <c r="S305" s="821"/>
      <c r="T305" s="821"/>
      <c r="U305" s="821"/>
      <c r="V305" s="821"/>
      <c r="W305" s="821"/>
      <c r="X305" s="821"/>
      <c r="Y305"/>
      <c r="Z305"/>
      <c r="AA305"/>
      <c r="AB305"/>
      <c r="AC305"/>
      <c r="AD305"/>
    </row>
    <row r="306" spans="2:30" ht="15" customHeight="1">
      <c r="B306" s="960" t="s">
        <v>5442</v>
      </c>
      <c r="I306" s="961" t="s">
        <v>5460</v>
      </c>
      <c r="J306" s="260">
        <v>4</v>
      </c>
      <c r="K306" s="954" t="s">
        <v>737</v>
      </c>
      <c r="L306" s="821" t="s">
        <v>5930</v>
      </c>
      <c r="M306">
        <v>0</v>
      </c>
      <c r="N306">
        <v>0</v>
      </c>
      <c r="O306">
        <v>0</v>
      </c>
      <c r="P306">
        <v>0</v>
      </c>
      <c r="Q306">
        <v>0</v>
      </c>
      <c r="R306">
        <f t="shared" si="12"/>
        <v>0</v>
      </c>
      <c r="S306" s="821"/>
      <c r="T306" s="821"/>
      <c r="U306" s="821"/>
      <c r="V306" s="821"/>
      <c r="W306" s="821"/>
      <c r="X306" s="821"/>
      <c r="Y306"/>
      <c r="Z306"/>
      <c r="AA306"/>
      <c r="AB306"/>
      <c r="AC306"/>
      <c r="AD306"/>
    </row>
    <row r="307" spans="2:30" ht="15" customHeight="1">
      <c r="B307" s="960" t="s">
        <v>5443</v>
      </c>
      <c r="I307" s="961" t="s">
        <v>5460</v>
      </c>
      <c r="K307" s="312" t="s">
        <v>3616</v>
      </c>
      <c r="L307" s="821" t="s">
        <v>5467</v>
      </c>
      <c r="M307">
        <v>2</v>
      </c>
      <c r="N307">
        <v>2</v>
      </c>
      <c r="O307">
        <v>2</v>
      </c>
      <c r="P307">
        <v>2</v>
      </c>
      <c r="Q307">
        <v>2</v>
      </c>
      <c r="R307">
        <f t="shared" si="12"/>
        <v>10</v>
      </c>
      <c r="S307" s="821"/>
      <c r="T307" s="821"/>
      <c r="U307" s="821"/>
      <c r="V307" s="821"/>
      <c r="W307" s="821"/>
      <c r="X307" s="821"/>
      <c r="Y307"/>
      <c r="Z307"/>
      <c r="AA307"/>
      <c r="AB307"/>
      <c r="AC307"/>
      <c r="AD307"/>
    </row>
    <row r="308" spans="2:30" ht="15" customHeight="1">
      <c r="B308" s="960" t="s">
        <v>5444</v>
      </c>
      <c r="I308" s="961" t="s">
        <v>5460</v>
      </c>
      <c r="K308" s="629" t="s">
        <v>5462</v>
      </c>
      <c r="L308" s="821" t="s">
        <v>5467</v>
      </c>
      <c r="M308">
        <v>2</v>
      </c>
      <c r="N308">
        <v>2</v>
      </c>
      <c r="O308">
        <v>2</v>
      </c>
      <c r="P308">
        <v>2</v>
      </c>
      <c r="Q308">
        <v>2</v>
      </c>
      <c r="R308">
        <f t="shared" si="12"/>
        <v>10</v>
      </c>
      <c r="S308" s="821"/>
      <c r="T308" s="821"/>
      <c r="U308" s="821"/>
      <c r="V308" s="821"/>
      <c r="W308" s="821"/>
      <c r="X308" s="821"/>
      <c r="Y308"/>
      <c r="Z308"/>
      <c r="AA308"/>
      <c r="AB308"/>
      <c r="AC308"/>
      <c r="AD308"/>
    </row>
    <row r="309" spans="2:30" ht="15" customHeight="1">
      <c r="B309" s="960" t="s">
        <v>5445</v>
      </c>
      <c r="I309" s="961" t="s">
        <v>5460</v>
      </c>
      <c r="J309" s="260">
        <v>5</v>
      </c>
      <c r="K309" s="312" t="s">
        <v>3616</v>
      </c>
      <c r="L309" s="821" t="s">
        <v>5931</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5931</v>
      </c>
      <c r="M310">
        <v>0</v>
      </c>
      <c r="N310">
        <v>0</v>
      </c>
      <c r="O310">
        <v>2</v>
      </c>
      <c r="P310">
        <v>2</v>
      </c>
      <c r="Q310">
        <v>0</v>
      </c>
      <c r="R310">
        <f t="shared" si="12"/>
        <v>4</v>
      </c>
      <c r="S310" s="821"/>
      <c r="T310" s="821"/>
      <c r="U310" s="821"/>
      <c r="V310" s="821"/>
      <c r="W310" s="821"/>
      <c r="X310" s="821"/>
      <c r="Y310"/>
      <c r="Z310"/>
      <c r="AA310"/>
      <c r="AB310"/>
      <c r="AC310"/>
      <c r="AD310"/>
    </row>
    <row r="311" spans="2:30" ht="15" customHeight="1">
      <c r="B311" s="960" t="s">
        <v>5447</v>
      </c>
      <c r="I311" s="961" t="s">
        <v>5460</v>
      </c>
      <c r="K311" s="312" t="s">
        <v>3623</v>
      </c>
      <c r="L311" s="821" t="s">
        <v>5467</v>
      </c>
      <c r="M311">
        <v>2</v>
      </c>
      <c r="N311">
        <v>2</v>
      </c>
      <c r="O311">
        <v>2</v>
      </c>
      <c r="P311">
        <v>2</v>
      </c>
      <c r="Q311">
        <v>2</v>
      </c>
      <c r="R311">
        <f t="shared" si="12"/>
        <v>10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5931</v>
      </c>
      <c r="M312">
        <v>0</v>
      </c>
      <c r="N312">
        <v>0</v>
      </c>
      <c r="O312">
        <v>0</v>
      </c>
      <c r="P312">
        <v>1</v>
      </c>
      <c r="Q312">
        <v>0</v>
      </c>
      <c r="R312">
        <f t="shared" si="12"/>
        <v>1</v>
      </c>
      <c r="S312" s="821"/>
      <c r="T312" s="821"/>
      <c r="U312" s="821"/>
      <c r="V312" s="821"/>
      <c r="W312" s="821"/>
      <c r="X312" s="821"/>
      <c r="Y312"/>
      <c r="Z312"/>
      <c r="AA312"/>
      <c r="AB312"/>
      <c r="AC312"/>
      <c r="AD312"/>
    </row>
    <row r="313" spans="2:30" ht="15" customHeight="1">
      <c r="B313" s="960" t="s">
        <v>5449</v>
      </c>
      <c r="I313" s="961" t="s">
        <v>5460</v>
      </c>
      <c r="K313" s="629" t="s">
        <v>5462</v>
      </c>
      <c r="L313" s="821" t="s">
        <v>5467</v>
      </c>
      <c r="M313">
        <v>2</v>
      </c>
      <c r="N313">
        <v>2</v>
      </c>
      <c r="O313">
        <v>2</v>
      </c>
      <c r="P313">
        <v>2</v>
      </c>
      <c r="Q313">
        <v>2</v>
      </c>
      <c r="R313">
        <f t="shared" si="12"/>
        <v>10</v>
      </c>
      <c r="S313" s="821"/>
      <c r="T313" s="821"/>
      <c r="U313" s="821"/>
      <c r="V313" s="821"/>
      <c r="W313" s="821"/>
      <c r="X313" s="821"/>
      <c r="Y313"/>
      <c r="Z313"/>
      <c r="AA313"/>
      <c r="AB313"/>
      <c r="AC313"/>
      <c r="AD313"/>
    </row>
    <row r="314" spans="2:30" ht="15" customHeight="1">
      <c r="B314" s="960" t="s">
        <v>5450</v>
      </c>
      <c r="I314" s="961" t="s">
        <v>5460</v>
      </c>
      <c r="J314" s="499"/>
      <c r="K314" s="954" t="s">
        <v>737</v>
      </c>
      <c r="L314" s="821" t="s">
        <v>5467</v>
      </c>
      <c r="M314">
        <v>2</v>
      </c>
      <c r="N314">
        <v>2</v>
      </c>
      <c r="O314">
        <v>2</v>
      </c>
      <c r="P314">
        <v>2</v>
      </c>
      <c r="Q314">
        <v>2</v>
      </c>
      <c r="R314">
        <f t="shared" si="12"/>
        <v>10</v>
      </c>
      <c r="S314" s="821"/>
      <c r="T314" s="821"/>
      <c r="U314" s="821"/>
      <c r="V314" s="821"/>
      <c r="W314" s="821"/>
      <c r="X314" s="821"/>
      <c r="Y314"/>
      <c r="Z314"/>
      <c r="AA314"/>
      <c r="AB314"/>
      <c r="AC314"/>
      <c r="AD314"/>
    </row>
    <row r="315" spans="2:30" ht="15" customHeight="1">
      <c r="B315" s="960" t="s">
        <v>5451</v>
      </c>
      <c r="I315" s="961" t="s">
        <v>5460</v>
      </c>
      <c r="J315" s="499">
        <v>5</v>
      </c>
      <c r="K315" s="312" t="s">
        <v>3616</v>
      </c>
      <c r="L315" s="821" t="s">
        <v>5930</v>
      </c>
      <c r="M315">
        <v>0</v>
      </c>
      <c r="N315">
        <v>0</v>
      </c>
      <c r="O315">
        <v>0</v>
      </c>
      <c r="P315">
        <v>0</v>
      </c>
      <c r="Q315">
        <v>0</v>
      </c>
      <c r="R315">
        <f t="shared" si="12"/>
        <v>0</v>
      </c>
      <c r="S315" s="821"/>
      <c r="T315" s="821"/>
      <c r="U315" s="821"/>
      <c r="V315" s="821"/>
      <c r="W315" s="821"/>
      <c r="X315" s="821"/>
      <c r="Y315"/>
      <c r="Z315"/>
      <c r="AA315"/>
      <c r="AB315"/>
      <c r="AC315"/>
      <c r="AD315"/>
    </row>
    <row r="316" spans="2:30" ht="15" customHeight="1">
      <c r="B316" s="960" t="s">
        <v>5452</v>
      </c>
      <c r="I316" s="961" t="s">
        <v>5460</v>
      </c>
      <c r="J316" s="499">
        <v>6</v>
      </c>
      <c r="K316" s="954" t="s">
        <v>737</v>
      </c>
      <c r="L316" s="821" t="s">
        <v>5930</v>
      </c>
      <c r="M316">
        <v>0</v>
      </c>
      <c r="N316">
        <v>0</v>
      </c>
      <c r="O316">
        <v>0</v>
      </c>
      <c r="P316">
        <v>0</v>
      </c>
      <c r="Q316">
        <v>0</v>
      </c>
      <c r="R316">
        <f t="shared" si="12"/>
        <v>0</v>
      </c>
      <c r="S316" s="821"/>
      <c r="T316" s="821"/>
      <c r="U316" s="821"/>
      <c r="V316" s="821"/>
      <c r="W316" s="821"/>
      <c r="X316" s="821"/>
      <c r="Y316"/>
      <c r="Z316"/>
      <c r="AA316"/>
      <c r="AB316"/>
      <c r="AC316"/>
      <c r="AD316"/>
    </row>
    <row r="317" spans="2:30" ht="15" customHeight="1">
      <c r="B317" s="960" t="s">
        <v>5453</v>
      </c>
      <c r="I317" s="961" t="s">
        <v>5460</v>
      </c>
      <c r="J317" s="499">
        <v>7</v>
      </c>
      <c r="K317" s="312" t="s">
        <v>3616</v>
      </c>
      <c r="L317" s="821" t="s">
        <v>5930</v>
      </c>
      <c r="M317">
        <v>0</v>
      </c>
      <c r="N317">
        <v>0</v>
      </c>
      <c r="O317">
        <v>0</v>
      </c>
      <c r="P317">
        <v>0</v>
      </c>
      <c r="Q317">
        <v>0</v>
      </c>
      <c r="R317">
        <f t="shared" si="12"/>
        <v>0</v>
      </c>
      <c r="S317" s="821"/>
      <c r="T317" s="821"/>
      <c r="U317" s="821"/>
      <c r="V317" s="821"/>
      <c r="W317" s="821"/>
      <c r="X317" s="821"/>
      <c r="Y317"/>
      <c r="Z317"/>
      <c r="AA317"/>
      <c r="AB317"/>
      <c r="AC317"/>
      <c r="AD317"/>
    </row>
    <row r="318" spans="2:30" ht="15" customHeight="1">
      <c r="B318" s="960" t="s">
        <v>5454</v>
      </c>
      <c r="I318" s="961" t="s">
        <v>5460</v>
      </c>
      <c r="K318" s="312" t="s">
        <v>3623</v>
      </c>
      <c r="L318" s="821" t="s">
        <v>5467</v>
      </c>
      <c r="M318">
        <v>2</v>
      </c>
      <c r="N318">
        <v>2</v>
      </c>
      <c r="O318">
        <v>2</v>
      </c>
      <c r="P318">
        <v>2</v>
      </c>
      <c r="Q318">
        <v>2</v>
      </c>
      <c r="R318">
        <f t="shared" si="12"/>
        <v>10</v>
      </c>
      <c r="S318" s="821"/>
      <c r="T318" s="821"/>
      <c r="U318" s="821"/>
      <c r="V318" s="821"/>
      <c r="W318" s="821"/>
      <c r="X318" s="821"/>
      <c r="Y318"/>
      <c r="Z318"/>
      <c r="AA318"/>
      <c r="AB318"/>
      <c r="AC318"/>
      <c r="AD318"/>
    </row>
    <row r="319" spans="2:30" ht="15" customHeight="1">
      <c r="B319" s="960" t="s">
        <v>5455</v>
      </c>
      <c r="I319" s="961" t="s">
        <v>5460</v>
      </c>
      <c r="K319" s="312" t="s">
        <v>3616</v>
      </c>
      <c r="L319" s="821" t="s">
        <v>5467</v>
      </c>
      <c r="M319">
        <v>2</v>
      </c>
      <c r="N319">
        <v>2</v>
      </c>
      <c r="O319">
        <v>2</v>
      </c>
      <c r="P319">
        <v>2</v>
      </c>
      <c r="Q319">
        <v>2</v>
      </c>
      <c r="R319">
        <f t="shared" si="12"/>
        <v>10</v>
      </c>
      <c r="S319" s="821"/>
      <c r="T319" s="821"/>
      <c r="U319" s="821"/>
      <c r="V319" s="821"/>
      <c r="W319" s="821"/>
      <c r="X319" s="821"/>
      <c r="Y319"/>
      <c r="Z319"/>
      <c r="AA319"/>
      <c r="AB319"/>
      <c r="AC319"/>
      <c r="AD319"/>
    </row>
    <row r="320" spans="2:30" ht="15" customHeight="1">
      <c r="B320" s="960" t="s">
        <v>5456</v>
      </c>
      <c r="I320" s="961" t="s">
        <v>5460</v>
      </c>
      <c r="K320" s="629" t="s">
        <v>5462</v>
      </c>
      <c r="L320" s="821" t="s">
        <v>5467</v>
      </c>
      <c r="M320">
        <v>2</v>
      </c>
      <c r="N320">
        <v>2</v>
      </c>
      <c r="O320">
        <v>2</v>
      </c>
      <c r="P320">
        <v>2</v>
      </c>
      <c r="Q320">
        <v>2</v>
      </c>
      <c r="R320">
        <f t="shared" si="12"/>
        <v>10</v>
      </c>
      <c r="S320" s="821"/>
      <c r="T320" s="821"/>
      <c r="U320" s="821"/>
      <c r="V320" s="821"/>
      <c r="W320" s="821"/>
      <c r="X320" s="821"/>
      <c r="Y320"/>
      <c r="Z320"/>
      <c r="AA320"/>
      <c r="AB320"/>
      <c r="AC320"/>
      <c r="AD320"/>
    </row>
    <row r="321" spans="2:30" ht="15" customHeight="1">
      <c r="B321" s="960" t="s">
        <v>5457</v>
      </c>
      <c r="I321" s="961" t="s">
        <v>5460</v>
      </c>
      <c r="J321" s="499">
        <v>8</v>
      </c>
      <c r="K321" s="312" t="s">
        <v>3616</v>
      </c>
      <c r="L321" s="821" t="s">
        <v>5930</v>
      </c>
      <c r="M321">
        <v>0</v>
      </c>
      <c r="N321">
        <v>0</v>
      </c>
      <c r="O321">
        <v>0</v>
      </c>
      <c r="P321">
        <v>0</v>
      </c>
      <c r="Q321">
        <v>0</v>
      </c>
      <c r="R321">
        <f t="shared" si="12"/>
        <v>0</v>
      </c>
      <c r="S321" s="821"/>
      <c r="T321" s="821"/>
      <c r="U321" s="821"/>
      <c r="V321" s="821"/>
      <c r="W321" s="821"/>
      <c r="X321" s="821"/>
      <c r="Y321"/>
      <c r="Z321"/>
      <c r="AA321"/>
      <c r="AB321"/>
      <c r="AC321"/>
      <c r="AD321"/>
    </row>
    <row r="322" spans="2:30" ht="15" customHeight="1">
      <c r="B322" s="960" t="s">
        <v>5458</v>
      </c>
      <c r="I322" s="961" t="s">
        <v>5460</v>
      </c>
      <c r="K322" s="312" t="s">
        <v>3606</v>
      </c>
      <c r="L322" s="821" t="s">
        <v>5467</v>
      </c>
      <c r="M322">
        <v>1</v>
      </c>
      <c r="N322">
        <v>1</v>
      </c>
      <c r="O322">
        <v>1</v>
      </c>
      <c r="P322">
        <v>1</v>
      </c>
      <c r="Q322">
        <v>1</v>
      </c>
      <c r="R322">
        <f t="shared" si="12"/>
        <v>5</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5931</v>
      </c>
      <c r="M323">
        <v>2</v>
      </c>
      <c r="N323">
        <v>0</v>
      </c>
      <c r="O323">
        <v>1</v>
      </c>
      <c r="P323">
        <v>1</v>
      </c>
      <c r="Q323">
        <v>1</v>
      </c>
      <c r="R323">
        <f t="shared" si="12"/>
        <v>5</v>
      </c>
      <c r="S323" s="821"/>
      <c r="T323" s="821"/>
      <c r="U323" s="821"/>
      <c r="V323" s="821"/>
      <c r="W323" s="821"/>
      <c r="X323" s="821"/>
      <c r="Y323"/>
      <c r="Z323"/>
      <c r="AA323"/>
      <c r="AB323"/>
      <c r="AC323"/>
      <c r="AD323"/>
    </row>
    <row r="324" spans="2:30" customFormat="1" ht="13.5" customHeight="1">
      <c r="B324" s="606" t="s">
        <v>5301</v>
      </c>
      <c r="I324" s="309" t="s">
        <v>3604</v>
      </c>
      <c r="J324">
        <v>2</v>
      </c>
      <c r="K324" s="312" t="s">
        <v>3616</v>
      </c>
      <c r="L324" s="821" t="s">
        <v>5930</v>
      </c>
      <c r="M324">
        <v>0</v>
      </c>
      <c r="N324">
        <v>0</v>
      </c>
      <c r="O324">
        <v>0</v>
      </c>
      <c r="P324">
        <v>0</v>
      </c>
      <c r="Q324">
        <v>0</v>
      </c>
      <c r="R324">
        <f t="shared" ref="R324" si="13">SUBTOTAL(9,M324:Q324)</f>
        <v>0</v>
      </c>
      <c r="S324" s="821"/>
      <c r="T324" s="821"/>
      <c r="U324" s="821"/>
      <c r="V324" s="821"/>
      <c r="W324" s="821"/>
      <c r="X324" s="821"/>
    </row>
    <row r="325" spans="2:30" ht="15" customHeight="1">
      <c r="B325" s="629" t="s">
        <v>5302</v>
      </c>
      <c r="I325" s="309" t="s">
        <v>3604</v>
      </c>
      <c r="J325" s="260">
        <v>2</v>
      </c>
      <c r="K325" s="312" t="s">
        <v>3616</v>
      </c>
      <c r="L325" s="821" t="s">
        <v>5930</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5931</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customHeight="1">
      <c r="B327" s="960" t="s">
        <v>5304</v>
      </c>
      <c r="I327" s="309" t="s">
        <v>3604</v>
      </c>
      <c r="J327" s="260">
        <v>3</v>
      </c>
      <c r="K327" s="954" t="s">
        <v>737</v>
      </c>
      <c r="L327" s="821" t="s">
        <v>5930</v>
      </c>
      <c r="M327">
        <v>0</v>
      </c>
      <c r="N327">
        <v>0</v>
      </c>
      <c r="O327">
        <v>0</v>
      </c>
      <c r="P327">
        <v>0</v>
      </c>
      <c r="Q327">
        <v>0</v>
      </c>
      <c r="R327">
        <f t="shared" si="14"/>
        <v>0</v>
      </c>
      <c r="S327" s="821"/>
      <c r="T327" s="821"/>
      <c r="U327" s="821"/>
      <c r="V327" s="821"/>
      <c r="W327" s="821"/>
      <c r="X327" s="821"/>
      <c r="Y327"/>
      <c r="Z327"/>
      <c r="AA327"/>
      <c r="AB327"/>
      <c r="AC327"/>
      <c r="AD327"/>
    </row>
    <row r="328" spans="2:30" ht="15" customHeight="1">
      <c r="B328" s="960" t="s">
        <v>5305</v>
      </c>
      <c r="I328" s="309" t="s">
        <v>3604</v>
      </c>
      <c r="J328" s="260">
        <v>3</v>
      </c>
      <c r="K328" s="954" t="s">
        <v>737</v>
      </c>
      <c r="L328" s="821" t="s">
        <v>5930</v>
      </c>
      <c r="M328">
        <v>0</v>
      </c>
      <c r="N328">
        <v>0</v>
      </c>
      <c r="O328">
        <v>0</v>
      </c>
      <c r="P328">
        <v>0</v>
      </c>
      <c r="Q328">
        <v>0</v>
      </c>
      <c r="R328">
        <f t="shared" si="14"/>
        <v>0</v>
      </c>
      <c r="S328" s="821"/>
      <c r="T328" s="821"/>
      <c r="U328" s="821"/>
      <c r="V328" s="821"/>
      <c r="W328" s="821"/>
      <c r="X328" s="821"/>
      <c r="Y328"/>
      <c r="Z328"/>
      <c r="AA328"/>
      <c r="AB328"/>
      <c r="AC328"/>
      <c r="AD328"/>
    </row>
    <row r="329" spans="2:30" ht="15" customHeight="1">
      <c r="B329" s="960" t="s">
        <v>5306</v>
      </c>
      <c r="I329" s="309" t="s">
        <v>3604</v>
      </c>
      <c r="J329" s="260">
        <v>4</v>
      </c>
      <c r="K329" s="312" t="s">
        <v>3616</v>
      </c>
      <c r="L329" s="821" t="s">
        <v>5930</v>
      </c>
      <c r="M329">
        <v>0</v>
      </c>
      <c r="N329">
        <v>0</v>
      </c>
      <c r="O329">
        <v>0</v>
      </c>
      <c r="P329">
        <v>0</v>
      </c>
      <c r="Q329">
        <v>0</v>
      </c>
      <c r="R329">
        <f t="shared" si="14"/>
        <v>0</v>
      </c>
      <c r="S329" s="821"/>
      <c r="T329" s="821"/>
      <c r="U329" s="821"/>
      <c r="V329" s="821"/>
      <c r="W329" s="821"/>
      <c r="X329" s="821"/>
      <c r="Y329"/>
      <c r="Z329"/>
      <c r="AA329"/>
      <c r="AB329"/>
      <c r="AC329"/>
      <c r="AD329"/>
    </row>
    <row r="330" spans="2:30" ht="15" customHeight="1">
      <c r="B330" s="960" t="s">
        <v>5307</v>
      </c>
      <c r="I330" s="309" t="s">
        <v>3604</v>
      </c>
      <c r="J330" s="260">
        <v>4</v>
      </c>
      <c r="K330" s="954" t="s">
        <v>737</v>
      </c>
      <c r="L330" s="821" t="s">
        <v>5930</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5931</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5931</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5931</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customHeight="1">
      <c r="B334" s="960" t="s">
        <v>5311</v>
      </c>
      <c r="I334" s="309" t="s">
        <v>3648</v>
      </c>
      <c r="J334" s="499">
        <v>1</v>
      </c>
      <c r="K334" s="954" t="s">
        <v>737</v>
      </c>
      <c r="L334" s="821" t="s">
        <v>5930</v>
      </c>
      <c r="M334">
        <v>0</v>
      </c>
      <c r="N334">
        <v>0</v>
      </c>
      <c r="O334">
        <v>0</v>
      </c>
      <c r="P334">
        <v>0</v>
      </c>
      <c r="Q334">
        <v>0</v>
      </c>
      <c r="R334">
        <f t="shared" si="14"/>
        <v>0</v>
      </c>
      <c r="S334" s="821"/>
      <c r="T334" s="821"/>
      <c r="U334" s="821"/>
      <c r="V334" s="821"/>
      <c r="W334" s="821"/>
      <c r="X334" s="821"/>
      <c r="Y334"/>
      <c r="Z334"/>
      <c r="AA334"/>
      <c r="AB334"/>
      <c r="AC334"/>
      <c r="AD334"/>
    </row>
    <row r="335" spans="2:30" ht="15" customHeight="1">
      <c r="B335" s="960" t="s">
        <v>5312</v>
      </c>
      <c r="I335" s="309" t="s">
        <v>3648</v>
      </c>
      <c r="J335" s="499">
        <v>2</v>
      </c>
      <c r="K335" s="954" t="s">
        <v>737</v>
      </c>
      <c r="L335" s="821" t="s">
        <v>5930</v>
      </c>
      <c r="M335">
        <v>0</v>
      </c>
      <c r="N335">
        <v>0</v>
      </c>
      <c r="O335">
        <v>0</v>
      </c>
      <c r="P335">
        <v>0</v>
      </c>
      <c r="Q335">
        <v>0</v>
      </c>
      <c r="R335">
        <f t="shared" si="14"/>
        <v>0</v>
      </c>
      <c r="S335" s="821"/>
      <c r="T335" s="821"/>
      <c r="U335" s="821"/>
      <c r="V335" s="821"/>
      <c r="W335" s="821"/>
      <c r="X335" s="821"/>
      <c r="Y335"/>
      <c r="Z335"/>
      <c r="AA335"/>
      <c r="AB335"/>
      <c r="AC335"/>
      <c r="AD335"/>
    </row>
    <row r="336" spans="2:30" ht="15" customHeight="1">
      <c r="B336" s="960" t="s">
        <v>5313</v>
      </c>
      <c r="I336" s="309" t="s">
        <v>3648</v>
      </c>
      <c r="J336" s="499">
        <v>2</v>
      </c>
      <c r="K336" s="954" t="s">
        <v>737</v>
      </c>
      <c r="L336" s="821" t="s">
        <v>5930</v>
      </c>
      <c r="M336">
        <v>0</v>
      </c>
      <c r="N336">
        <v>0</v>
      </c>
      <c r="O336">
        <v>0</v>
      </c>
      <c r="P336">
        <v>0</v>
      </c>
      <c r="Q336">
        <v>0</v>
      </c>
      <c r="R336">
        <f t="shared" si="14"/>
        <v>0</v>
      </c>
      <c r="S336" s="821"/>
      <c r="T336" s="821"/>
      <c r="U336" s="821"/>
      <c r="V336" s="821"/>
      <c r="W336" s="821"/>
      <c r="X336" s="821"/>
      <c r="Y336"/>
      <c r="Z336"/>
      <c r="AA336"/>
      <c r="AB336"/>
      <c r="AC336"/>
      <c r="AD336"/>
    </row>
    <row r="337" spans="2:30" ht="15" customHeight="1">
      <c r="B337" s="960" t="s">
        <v>5314</v>
      </c>
      <c r="I337" s="309" t="s">
        <v>3648</v>
      </c>
      <c r="J337" s="499">
        <v>2</v>
      </c>
      <c r="K337" s="312" t="s">
        <v>3616</v>
      </c>
      <c r="L337" s="821" t="s">
        <v>5930</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5931</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5931</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customHeight="1">
      <c r="B340" s="960" t="s">
        <v>5317</v>
      </c>
      <c r="I340" s="309" t="s">
        <v>3648</v>
      </c>
      <c r="J340" s="260">
        <v>4</v>
      </c>
      <c r="K340" s="312" t="s">
        <v>3616</v>
      </c>
      <c r="L340" s="821" t="s">
        <v>5930</v>
      </c>
      <c r="M340">
        <v>0</v>
      </c>
      <c r="N340">
        <v>0</v>
      </c>
      <c r="O340">
        <v>0</v>
      </c>
      <c r="P340">
        <v>0</v>
      </c>
      <c r="Q340">
        <v>0</v>
      </c>
      <c r="R340">
        <f t="shared" si="14"/>
        <v>0</v>
      </c>
      <c r="S340" s="821"/>
      <c r="T340" s="821"/>
      <c r="U340" s="821"/>
      <c r="V340" s="821"/>
      <c r="W340" s="821"/>
      <c r="X340" s="821"/>
      <c r="Y340"/>
      <c r="Z340"/>
      <c r="AA340"/>
      <c r="AB340"/>
      <c r="AC340"/>
      <c r="AD340"/>
    </row>
    <row r="341" spans="2:30" ht="15" customHeight="1">
      <c r="B341" s="960" t="s">
        <v>5318</v>
      </c>
      <c r="I341" s="309" t="s">
        <v>3648</v>
      </c>
      <c r="J341" s="499">
        <v>4</v>
      </c>
      <c r="K341" s="312" t="s">
        <v>3616</v>
      </c>
      <c r="L341" s="821" t="s">
        <v>5930</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5931</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5931</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5931</v>
      </c>
      <c r="M344">
        <v>1</v>
      </c>
      <c r="N344">
        <v>0</v>
      </c>
      <c r="O344">
        <v>1</v>
      </c>
      <c r="P344">
        <v>1</v>
      </c>
      <c r="Q344">
        <v>1</v>
      </c>
      <c r="R344">
        <f t="shared" ref="R344" si="18">SUBTOTAL(9,M344:Q344)</f>
        <v>4</v>
      </c>
      <c r="S344" s="821"/>
      <c r="T344" s="821"/>
      <c r="U344" s="821"/>
      <c r="V344" s="821"/>
      <c r="W344" s="821"/>
      <c r="X344" s="821"/>
      <c r="Y344"/>
      <c r="Z344"/>
      <c r="AA344"/>
      <c r="AB344"/>
      <c r="AC344"/>
      <c r="AD344"/>
    </row>
    <row r="345" spans="2:30" ht="15" customHeight="1">
      <c r="B345" s="960" t="s">
        <v>5322</v>
      </c>
      <c r="I345" s="309" t="s">
        <v>3634</v>
      </c>
      <c r="J345" s="499">
        <v>1</v>
      </c>
      <c r="K345" s="312" t="s">
        <v>3616</v>
      </c>
      <c r="L345" s="821" t="s">
        <v>5930</v>
      </c>
      <c r="M345">
        <v>0</v>
      </c>
      <c r="N345">
        <v>0</v>
      </c>
      <c r="O345">
        <v>0</v>
      </c>
      <c r="P345">
        <v>0</v>
      </c>
      <c r="Q345">
        <v>0</v>
      </c>
      <c r="R345">
        <f t="shared" si="14"/>
        <v>0</v>
      </c>
      <c r="S345" s="821"/>
      <c r="T345" s="821"/>
      <c r="U345" s="821"/>
      <c r="V345" s="821"/>
      <c r="W345" s="821"/>
      <c r="X345" s="821"/>
      <c r="Y345"/>
      <c r="Z345"/>
      <c r="AA345"/>
      <c r="AB345"/>
      <c r="AC345"/>
      <c r="AD345"/>
    </row>
    <row r="346" spans="2:30" ht="15" customHeight="1">
      <c r="B346" s="960" t="s">
        <v>5323</v>
      </c>
      <c r="I346" s="309" t="s">
        <v>3634</v>
      </c>
      <c r="J346" s="499">
        <v>2</v>
      </c>
      <c r="K346" s="954" t="s">
        <v>737</v>
      </c>
      <c r="L346" s="821" t="s">
        <v>5930</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5931</v>
      </c>
      <c r="M347">
        <v>2</v>
      </c>
      <c r="N347">
        <v>1</v>
      </c>
      <c r="O347">
        <v>2</v>
      </c>
      <c r="P347">
        <v>1</v>
      </c>
      <c r="Q347">
        <v>2</v>
      </c>
      <c r="R347">
        <f t="shared" si="14"/>
        <v>8</v>
      </c>
      <c r="S347" s="821"/>
      <c r="T347" s="821"/>
      <c r="U347" s="821"/>
      <c r="V347" s="821"/>
      <c r="W347" s="821"/>
      <c r="X347" s="821"/>
      <c r="Y347"/>
      <c r="Z347"/>
      <c r="AA347"/>
      <c r="AB347"/>
      <c r="AC347"/>
      <c r="AD347"/>
    </row>
    <row r="348" spans="2:30" ht="15" customHeight="1">
      <c r="B348" s="960" t="s">
        <v>5325</v>
      </c>
      <c r="I348" s="309" t="s">
        <v>3634</v>
      </c>
      <c r="J348" s="499">
        <v>2</v>
      </c>
      <c r="K348" s="954" t="s">
        <v>737</v>
      </c>
      <c r="L348" s="821" t="s">
        <v>5930</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5931</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customHeight="1">
      <c r="B350" s="960" t="s">
        <v>5327</v>
      </c>
      <c r="I350" s="309" t="s">
        <v>3634</v>
      </c>
      <c r="J350" s="499">
        <v>3</v>
      </c>
      <c r="K350" s="954" t="s">
        <v>737</v>
      </c>
      <c r="L350" s="821" t="s">
        <v>5930</v>
      </c>
      <c r="M350">
        <v>0</v>
      </c>
      <c r="N350">
        <v>0</v>
      </c>
      <c r="O350">
        <v>0</v>
      </c>
      <c r="P350">
        <v>0</v>
      </c>
      <c r="Q350">
        <v>0</v>
      </c>
      <c r="R350">
        <f t="shared" si="14"/>
        <v>0</v>
      </c>
      <c r="S350" s="821"/>
      <c r="T350" s="821"/>
      <c r="U350" s="821"/>
      <c r="V350" s="821"/>
      <c r="W350" s="821"/>
      <c r="X350" s="821"/>
      <c r="Y350"/>
      <c r="Z350"/>
      <c r="AA350"/>
      <c r="AB350"/>
      <c r="AC350"/>
      <c r="AD350"/>
    </row>
    <row r="351" spans="2:30" ht="15" customHeight="1">
      <c r="B351" s="960" t="s">
        <v>5328</v>
      </c>
      <c r="I351" s="309" t="s">
        <v>3634</v>
      </c>
      <c r="J351" s="499">
        <v>3</v>
      </c>
      <c r="K351" s="312" t="s">
        <v>3616</v>
      </c>
      <c r="L351" s="821" t="s">
        <v>5930</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5931</v>
      </c>
      <c r="M352">
        <v>2</v>
      </c>
      <c r="N352">
        <v>2</v>
      </c>
      <c r="O352">
        <v>2</v>
      </c>
      <c r="P352">
        <v>2</v>
      </c>
      <c r="Q352">
        <v>0</v>
      </c>
      <c r="R352">
        <f t="shared" si="14"/>
        <v>8</v>
      </c>
      <c r="S352" s="821"/>
      <c r="T352" s="821"/>
      <c r="U352" s="821"/>
      <c r="V352" s="821"/>
      <c r="W352" s="821"/>
      <c r="X352" s="821"/>
      <c r="Y352"/>
      <c r="Z352"/>
      <c r="AA352"/>
      <c r="AB352"/>
      <c r="AC352"/>
      <c r="AD352"/>
    </row>
    <row r="353" spans="2:30" ht="15" customHeight="1">
      <c r="B353" s="960" t="s">
        <v>5330</v>
      </c>
      <c r="I353" s="309" t="s">
        <v>3634</v>
      </c>
      <c r="J353" s="499">
        <v>8</v>
      </c>
      <c r="K353" s="312" t="s">
        <v>3616</v>
      </c>
      <c r="L353" s="821" t="s">
        <v>5930</v>
      </c>
      <c r="M353">
        <v>0</v>
      </c>
      <c r="N353">
        <v>0</v>
      </c>
      <c r="O353">
        <v>0</v>
      </c>
      <c r="P353">
        <v>0</v>
      </c>
      <c r="Q353">
        <v>0</v>
      </c>
      <c r="R353">
        <f t="shared" si="14"/>
        <v>0</v>
      </c>
      <c r="S353" s="821"/>
      <c r="T353" s="821"/>
      <c r="U353" s="821"/>
      <c r="V353" s="821"/>
      <c r="W353" s="821"/>
      <c r="X353" s="821"/>
      <c r="Y353"/>
      <c r="Z353"/>
      <c r="AA353"/>
      <c r="AB353"/>
      <c r="AC353"/>
      <c r="AD353"/>
    </row>
    <row r="354" spans="2:30" ht="15" customHeight="1">
      <c r="B354" s="960" t="s">
        <v>5331</v>
      </c>
      <c r="I354" s="734" t="s">
        <v>3706</v>
      </c>
      <c r="J354" s="499">
        <v>1</v>
      </c>
      <c r="K354" s="312" t="s">
        <v>3616</v>
      </c>
      <c r="L354" s="821" t="s">
        <v>5930</v>
      </c>
      <c r="M354">
        <v>0</v>
      </c>
      <c r="N354">
        <v>0</v>
      </c>
      <c r="O354">
        <v>0</v>
      </c>
      <c r="P354">
        <v>0</v>
      </c>
      <c r="Q354">
        <v>0</v>
      </c>
      <c r="R354">
        <f t="shared" si="14"/>
        <v>0</v>
      </c>
      <c r="S354" s="821"/>
      <c r="T354" s="821"/>
      <c r="U354" s="821"/>
      <c r="V354" s="821"/>
      <c r="W354" s="821"/>
      <c r="X354" s="821"/>
      <c r="Y354"/>
      <c r="Z354"/>
      <c r="AA354"/>
      <c r="AB354"/>
      <c r="AC354"/>
      <c r="AD354"/>
    </row>
    <row r="355" spans="2:30" ht="15" customHeight="1">
      <c r="B355" s="960" t="s">
        <v>5332</v>
      </c>
      <c r="I355" s="734" t="s">
        <v>3706</v>
      </c>
      <c r="J355" s="499">
        <v>2</v>
      </c>
      <c r="K355" s="954" t="s">
        <v>737</v>
      </c>
      <c r="L355" s="821" t="s">
        <v>5930</v>
      </c>
      <c r="M355">
        <v>0</v>
      </c>
      <c r="N355">
        <v>0</v>
      </c>
      <c r="O355">
        <v>0</v>
      </c>
      <c r="P355">
        <v>0</v>
      </c>
      <c r="Q355">
        <v>0</v>
      </c>
      <c r="R355">
        <f t="shared" si="14"/>
        <v>0</v>
      </c>
      <c r="S355" s="821"/>
      <c r="T355" s="821"/>
      <c r="U355" s="821"/>
      <c r="V355" s="821"/>
      <c r="W355" s="821"/>
      <c r="X355" s="821"/>
      <c r="Y355"/>
      <c r="Z355"/>
      <c r="AA355"/>
      <c r="AB355"/>
      <c r="AC355"/>
      <c r="AD355"/>
    </row>
    <row r="356" spans="2:30" ht="15" customHeight="1">
      <c r="B356" s="960" t="s">
        <v>5333</v>
      </c>
      <c r="I356" s="734" t="s">
        <v>3706</v>
      </c>
      <c r="J356" s="499">
        <v>2</v>
      </c>
      <c r="K356" s="312" t="s">
        <v>3616</v>
      </c>
      <c r="L356" s="821" t="s">
        <v>5930</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5931</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customHeight="1">
      <c r="B358" s="960" t="s">
        <v>5335</v>
      </c>
      <c r="I358" s="734" t="s">
        <v>3706</v>
      </c>
      <c r="J358" s="499">
        <v>2</v>
      </c>
      <c r="K358" s="954" t="s">
        <v>737</v>
      </c>
      <c r="L358" s="821" t="s">
        <v>5930</v>
      </c>
      <c r="M358">
        <v>0</v>
      </c>
      <c r="N358">
        <v>0</v>
      </c>
      <c r="O358">
        <v>0</v>
      </c>
      <c r="P358">
        <v>0</v>
      </c>
      <c r="Q358">
        <v>0</v>
      </c>
      <c r="R358">
        <f t="shared" si="14"/>
        <v>0</v>
      </c>
      <c r="S358" s="821"/>
      <c r="T358" s="821"/>
      <c r="U358" s="821"/>
      <c r="V358" s="821"/>
      <c r="W358" s="821"/>
      <c r="X358" s="821"/>
      <c r="Y358"/>
      <c r="Z358"/>
      <c r="AA358"/>
      <c r="AB358"/>
      <c r="AC358"/>
      <c r="AD358"/>
    </row>
    <row r="359" spans="2:30" ht="15" customHeight="1">
      <c r="B359" s="781" t="s">
        <v>5494</v>
      </c>
      <c r="I359" s="734" t="s">
        <v>3706</v>
      </c>
      <c r="J359" s="499">
        <v>3</v>
      </c>
      <c r="K359" s="312" t="s">
        <v>3623</v>
      </c>
      <c r="L359" s="821" t="s">
        <v>5930</v>
      </c>
      <c r="M359">
        <v>0</v>
      </c>
      <c r="N359">
        <v>0</v>
      </c>
      <c r="O359">
        <v>0</v>
      </c>
      <c r="P359">
        <v>0</v>
      </c>
      <c r="Q359">
        <v>0</v>
      </c>
      <c r="R359">
        <f t="shared" si="14"/>
        <v>0</v>
      </c>
      <c r="S359" s="821"/>
      <c r="T359" s="821"/>
      <c r="U359" s="821"/>
      <c r="V359" s="821"/>
      <c r="W359" s="821"/>
      <c r="X359" s="821"/>
      <c r="Y359"/>
      <c r="Z359"/>
      <c r="AA359"/>
      <c r="AB359"/>
      <c r="AC359"/>
      <c r="AD359"/>
    </row>
    <row r="360" spans="2:30" ht="15" customHeight="1">
      <c r="B360" s="960" t="s">
        <v>5336</v>
      </c>
      <c r="I360" s="734" t="s">
        <v>3706</v>
      </c>
      <c r="J360" s="499">
        <v>5</v>
      </c>
      <c r="K360" s="312" t="s">
        <v>3616</v>
      </c>
      <c r="L360" s="821" t="s">
        <v>5930</v>
      </c>
      <c r="M360">
        <v>0</v>
      </c>
      <c r="N360">
        <v>0</v>
      </c>
      <c r="O360">
        <v>0</v>
      </c>
      <c r="P360">
        <v>0</v>
      </c>
      <c r="Q360">
        <v>0</v>
      </c>
      <c r="R360">
        <f t="shared" si="14"/>
        <v>0</v>
      </c>
      <c r="S360" s="821"/>
      <c r="T360" s="821"/>
      <c r="U360" s="821"/>
      <c r="V360" s="821"/>
      <c r="W360" s="821"/>
      <c r="X360" s="821"/>
      <c r="Y360"/>
      <c r="Z360"/>
      <c r="AA360"/>
      <c r="AB360"/>
      <c r="AC360"/>
      <c r="AD360"/>
    </row>
    <row r="361" spans="2:30" ht="15" customHeight="1">
      <c r="B361" s="960" t="s">
        <v>5337</v>
      </c>
      <c r="I361" s="734" t="s">
        <v>3706</v>
      </c>
      <c r="J361" s="499">
        <v>6</v>
      </c>
      <c r="K361" s="954" t="s">
        <v>737</v>
      </c>
      <c r="L361" s="821" t="s">
        <v>5930</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5931</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5931</v>
      </c>
      <c r="M363">
        <v>0</v>
      </c>
      <c r="N363">
        <v>0</v>
      </c>
      <c r="O363">
        <v>0</v>
      </c>
      <c r="P363">
        <v>2</v>
      </c>
      <c r="Q363">
        <v>0</v>
      </c>
      <c r="R363">
        <f t="shared" si="14"/>
        <v>2</v>
      </c>
      <c r="S363" s="821"/>
      <c r="T363" s="821"/>
      <c r="U363" s="821"/>
      <c r="V363" s="821"/>
      <c r="W363" s="821"/>
      <c r="X363" s="821"/>
      <c r="Y363"/>
      <c r="Z363"/>
      <c r="AA363"/>
      <c r="AB363"/>
      <c r="AC363"/>
      <c r="AD363"/>
    </row>
    <row r="364" spans="2:30" ht="15" customHeight="1">
      <c r="B364" s="960" t="s">
        <v>5340</v>
      </c>
      <c r="I364" s="309" t="s">
        <v>3661</v>
      </c>
      <c r="J364" s="499">
        <v>1</v>
      </c>
      <c r="K364" s="954" t="s">
        <v>737</v>
      </c>
      <c r="L364" s="821" t="s">
        <v>5930</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5931</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customHeight="1">
      <c r="B366" s="960" t="s">
        <v>5342</v>
      </c>
      <c r="I366" s="309" t="s">
        <v>3661</v>
      </c>
      <c r="J366" s="499">
        <v>1</v>
      </c>
      <c r="K366" s="954" t="s">
        <v>737</v>
      </c>
      <c r="L366" s="821" t="s">
        <v>5930</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5931</v>
      </c>
      <c r="M367">
        <v>0</v>
      </c>
      <c r="N367">
        <v>2</v>
      </c>
      <c r="O367">
        <v>1</v>
      </c>
      <c r="P367">
        <v>2</v>
      </c>
      <c r="Q367">
        <v>0</v>
      </c>
      <c r="R367">
        <f t="shared" si="14"/>
        <v>5</v>
      </c>
      <c r="S367" s="821"/>
      <c r="T367" s="821"/>
      <c r="U367" s="821"/>
      <c r="V367" s="821"/>
      <c r="W367" s="821"/>
      <c r="X367" s="821"/>
      <c r="Y367"/>
      <c r="Z367"/>
      <c r="AA367"/>
      <c r="AB367"/>
      <c r="AC367"/>
      <c r="AD367"/>
    </row>
    <row r="368" spans="2:30" ht="15" customHeight="1">
      <c r="B368" s="960" t="s">
        <v>5344</v>
      </c>
      <c r="I368" s="309" t="s">
        <v>3661</v>
      </c>
      <c r="J368" s="499">
        <v>2</v>
      </c>
      <c r="K368" s="312" t="s">
        <v>3616</v>
      </c>
      <c r="L368" s="821" t="s">
        <v>5930</v>
      </c>
      <c r="M368">
        <v>0</v>
      </c>
      <c r="N368">
        <v>0</v>
      </c>
      <c r="O368">
        <v>0</v>
      </c>
      <c r="P368">
        <v>0</v>
      </c>
      <c r="Q368">
        <v>0</v>
      </c>
      <c r="R368">
        <f t="shared" si="14"/>
        <v>0</v>
      </c>
      <c r="S368" s="821"/>
      <c r="T368" s="821"/>
      <c r="U368" s="821"/>
      <c r="V368" s="821"/>
      <c r="W368" s="821"/>
      <c r="X368" s="821"/>
      <c r="Y368"/>
      <c r="Z368"/>
      <c r="AA368"/>
      <c r="AB368"/>
      <c r="AC368"/>
      <c r="AD368"/>
    </row>
    <row r="369" spans="2:30" ht="15" customHeight="1">
      <c r="B369" s="960" t="s">
        <v>5345</v>
      </c>
      <c r="I369" s="309" t="s">
        <v>3661</v>
      </c>
      <c r="J369" s="499">
        <v>3</v>
      </c>
      <c r="K369" s="954" t="s">
        <v>737</v>
      </c>
      <c r="L369" s="821" t="s">
        <v>5930</v>
      </c>
      <c r="M369">
        <v>0</v>
      </c>
      <c r="N369">
        <v>0</v>
      </c>
      <c r="O369">
        <v>0</v>
      </c>
      <c r="P369">
        <v>0</v>
      </c>
      <c r="Q369">
        <v>0</v>
      </c>
      <c r="R369">
        <f t="shared" si="14"/>
        <v>0</v>
      </c>
      <c r="S369" s="821"/>
      <c r="T369" s="821"/>
      <c r="U369" s="821"/>
      <c r="V369" s="821"/>
      <c r="W369" s="821"/>
      <c r="X369" s="821"/>
      <c r="Y369"/>
      <c r="Z369"/>
      <c r="AA369"/>
      <c r="AB369"/>
      <c r="AC369"/>
      <c r="AD369"/>
    </row>
    <row r="370" spans="2:30" ht="15" customHeight="1">
      <c r="B370" s="960" t="s">
        <v>5346</v>
      </c>
      <c r="I370" s="309" t="s">
        <v>3661</v>
      </c>
      <c r="J370" s="499">
        <v>3</v>
      </c>
      <c r="K370" s="312" t="s">
        <v>3616</v>
      </c>
      <c r="L370" s="821" t="s">
        <v>5930</v>
      </c>
      <c r="M370">
        <v>0</v>
      </c>
      <c r="N370">
        <v>0</v>
      </c>
      <c r="O370">
        <v>0</v>
      </c>
      <c r="P370">
        <v>0</v>
      </c>
      <c r="Q370">
        <v>0</v>
      </c>
      <c r="R370">
        <f t="shared" si="14"/>
        <v>0</v>
      </c>
      <c r="S370" s="821"/>
      <c r="T370" s="821"/>
      <c r="U370" s="821"/>
      <c r="V370" s="821"/>
      <c r="W370" s="821"/>
      <c r="X370" s="821"/>
      <c r="Y370"/>
      <c r="Z370"/>
      <c r="AA370"/>
      <c r="AB370"/>
      <c r="AC370"/>
      <c r="AD370"/>
    </row>
    <row r="371" spans="2:30" ht="15" customHeight="1">
      <c r="B371" s="960" t="s">
        <v>5347</v>
      </c>
      <c r="I371" s="309" t="s">
        <v>3661</v>
      </c>
      <c r="J371" s="499">
        <v>5</v>
      </c>
      <c r="K371" s="312" t="s">
        <v>3616</v>
      </c>
      <c r="L371" s="821" t="s">
        <v>5930</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5931</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5931</v>
      </c>
      <c r="M373">
        <v>0</v>
      </c>
      <c r="N373">
        <v>2</v>
      </c>
      <c r="O373">
        <v>2</v>
      </c>
      <c r="P373">
        <v>0</v>
      </c>
      <c r="Q373">
        <v>2</v>
      </c>
      <c r="R373">
        <f t="shared" si="14"/>
        <v>6</v>
      </c>
      <c r="S373" s="821"/>
      <c r="T373" s="821"/>
      <c r="U373" s="821"/>
      <c r="V373" s="821"/>
      <c r="W373" s="821"/>
      <c r="X373" s="821"/>
      <c r="Y373"/>
      <c r="Z373"/>
      <c r="AA373"/>
      <c r="AB373"/>
      <c r="AC373"/>
      <c r="AD373"/>
    </row>
    <row r="374" spans="2:30" ht="15" customHeight="1">
      <c r="B374" s="960" t="s">
        <v>5350</v>
      </c>
      <c r="I374" s="309" t="s">
        <v>3673</v>
      </c>
      <c r="J374" s="499">
        <v>1</v>
      </c>
      <c r="K374" s="312" t="s">
        <v>3616</v>
      </c>
      <c r="L374" s="821" t="s">
        <v>5930</v>
      </c>
      <c r="M374">
        <v>0</v>
      </c>
      <c r="N374">
        <v>0</v>
      </c>
      <c r="O374">
        <v>0</v>
      </c>
      <c r="P374">
        <v>0</v>
      </c>
      <c r="Q374">
        <v>0</v>
      </c>
      <c r="R374">
        <f t="shared" si="14"/>
        <v>0</v>
      </c>
      <c r="S374" s="821"/>
      <c r="T374" s="821"/>
      <c r="U374" s="821"/>
      <c r="V374" s="821"/>
      <c r="W374" s="821"/>
      <c r="X374" s="821"/>
      <c r="Y374"/>
      <c r="Z374"/>
      <c r="AA374"/>
      <c r="AB374"/>
      <c r="AC374"/>
      <c r="AD374"/>
    </row>
    <row r="375" spans="2:30" ht="15" customHeight="1">
      <c r="B375" s="960" t="s">
        <v>5351</v>
      </c>
      <c r="I375" s="309" t="s">
        <v>3673</v>
      </c>
      <c r="J375" s="499">
        <v>1</v>
      </c>
      <c r="K375" s="954" t="s">
        <v>737</v>
      </c>
      <c r="L375" s="821" t="s">
        <v>5930</v>
      </c>
      <c r="M375">
        <v>0</v>
      </c>
      <c r="N375">
        <v>0</v>
      </c>
      <c r="O375">
        <v>0</v>
      </c>
      <c r="P375">
        <v>0</v>
      </c>
      <c r="Q375">
        <v>0</v>
      </c>
      <c r="R375">
        <f t="shared" si="14"/>
        <v>0</v>
      </c>
      <c r="S375" s="821"/>
      <c r="T375" s="821"/>
      <c r="U375" s="821"/>
      <c r="V375" s="821"/>
      <c r="W375" s="821"/>
      <c r="X375" s="821"/>
      <c r="Y375"/>
      <c r="Z375"/>
      <c r="AA375"/>
      <c r="AB375"/>
      <c r="AC375"/>
      <c r="AD375"/>
    </row>
    <row r="376" spans="2:30" ht="15" customHeight="1">
      <c r="B376" s="960" t="s">
        <v>5352</v>
      </c>
      <c r="I376" s="309" t="s">
        <v>3673</v>
      </c>
      <c r="J376" s="499">
        <v>2</v>
      </c>
      <c r="K376" s="312" t="s">
        <v>3616</v>
      </c>
      <c r="L376" s="821" t="s">
        <v>5931</v>
      </c>
      <c r="M376">
        <v>2</v>
      </c>
      <c r="N376">
        <v>0</v>
      </c>
      <c r="O376">
        <v>1</v>
      </c>
      <c r="P376">
        <v>0</v>
      </c>
      <c r="Q376">
        <v>0</v>
      </c>
      <c r="R376">
        <f t="shared" si="14"/>
        <v>3</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5931</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5931</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customHeight="1">
      <c r="B379" s="960" t="s">
        <v>5354</v>
      </c>
      <c r="I379" s="309" t="s">
        <v>3673</v>
      </c>
      <c r="J379" s="499">
        <v>2</v>
      </c>
      <c r="K379" s="312" t="s">
        <v>3616</v>
      </c>
      <c r="L379" s="821" t="s">
        <v>5930</v>
      </c>
      <c r="M379">
        <v>0</v>
      </c>
      <c r="N379">
        <v>0</v>
      </c>
      <c r="O379">
        <v>0</v>
      </c>
      <c r="P379">
        <v>0</v>
      </c>
      <c r="Q379">
        <v>0</v>
      </c>
      <c r="R379">
        <f t="shared" si="14"/>
        <v>0</v>
      </c>
      <c r="S379" s="821"/>
      <c r="T379" s="821"/>
      <c r="U379" s="821"/>
      <c r="V379" s="821"/>
      <c r="W379" s="821"/>
      <c r="X379" s="821"/>
      <c r="Y379"/>
      <c r="Z379"/>
      <c r="AA379"/>
      <c r="AB379"/>
      <c r="AC379"/>
      <c r="AD379"/>
    </row>
    <row r="380" spans="2:30" ht="15" customHeight="1">
      <c r="B380" s="960" t="s">
        <v>5355</v>
      </c>
      <c r="I380" s="309" t="s">
        <v>3673</v>
      </c>
      <c r="J380" s="499">
        <v>2</v>
      </c>
      <c r="K380" s="954" t="s">
        <v>737</v>
      </c>
      <c r="L380" s="821" t="s">
        <v>5930</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5931</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5931</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customHeight="1">
      <c r="B383" s="960" t="s">
        <v>5358</v>
      </c>
      <c r="I383" s="309" t="s">
        <v>3673</v>
      </c>
      <c r="J383" s="499">
        <v>7</v>
      </c>
      <c r="K383" s="954" t="s">
        <v>737</v>
      </c>
      <c r="L383" s="821" t="s">
        <v>5930</v>
      </c>
      <c r="M383">
        <v>0</v>
      </c>
      <c r="N383">
        <v>0</v>
      </c>
      <c r="O383">
        <v>0</v>
      </c>
      <c r="P383">
        <v>0</v>
      </c>
      <c r="Q383">
        <v>0</v>
      </c>
      <c r="R383">
        <f t="shared" si="14"/>
        <v>0</v>
      </c>
      <c r="S383" s="821"/>
      <c r="T383" s="821"/>
      <c r="U383" s="821"/>
      <c r="V383" s="821"/>
      <c r="W383" s="821"/>
      <c r="X383" s="821"/>
      <c r="Y383"/>
      <c r="Z383"/>
      <c r="AA383"/>
      <c r="AB383"/>
      <c r="AC383"/>
      <c r="AD383"/>
    </row>
    <row r="384" spans="2:30" ht="15" customHeight="1">
      <c r="B384" s="960" t="s">
        <v>5359</v>
      </c>
      <c r="I384" s="309" t="s">
        <v>3691</v>
      </c>
      <c r="J384" s="499">
        <v>3</v>
      </c>
      <c r="K384" s="954" t="s">
        <v>737</v>
      </c>
      <c r="L384" s="821" t="s">
        <v>5930</v>
      </c>
      <c r="M384">
        <v>0</v>
      </c>
      <c r="N384">
        <v>0</v>
      </c>
      <c r="O384">
        <v>0</v>
      </c>
      <c r="P384">
        <v>0</v>
      </c>
      <c r="Q384">
        <v>0</v>
      </c>
      <c r="R384">
        <f t="shared" si="14"/>
        <v>0</v>
      </c>
      <c r="S384" s="821"/>
      <c r="T384" s="821"/>
      <c r="U384" s="821"/>
      <c r="V384" s="821"/>
      <c r="W384" s="821"/>
      <c r="X384" s="821"/>
      <c r="Y384"/>
      <c r="Z384"/>
      <c r="AA384"/>
      <c r="AB384"/>
      <c r="AC384"/>
      <c r="AD384"/>
    </row>
    <row r="385" spans="2:30" ht="15" customHeight="1">
      <c r="B385" s="960" t="s">
        <v>5360</v>
      </c>
      <c r="I385" s="309" t="s">
        <v>3691</v>
      </c>
      <c r="J385" s="499">
        <v>3</v>
      </c>
      <c r="K385" s="954" t="s">
        <v>737</v>
      </c>
      <c r="L385" s="821" t="s">
        <v>5930</v>
      </c>
      <c r="M385">
        <v>0</v>
      </c>
      <c r="N385">
        <v>0</v>
      </c>
      <c r="O385">
        <v>0</v>
      </c>
      <c r="P385">
        <v>0</v>
      </c>
      <c r="Q385">
        <v>0</v>
      </c>
      <c r="R385">
        <f t="shared" si="14"/>
        <v>0</v>
      </c>
      <c r="S385" s="821"/>
      <c r="T385" s="821"/>
      <c r="U385" s="821"/>
      <c r="V385" s="821"/>
      <c r="W385" s="821"/>
      <c r="X385" s="821"/>
      <c r="Y385"/>
      <c r="Z385"/>
      <c r="AA385"/>
      <c r="AB385"/>
      <c r="AC385"/>
      <c r="AD385"/>
    </row>
    <row r="386" spans="2:30" ht="15" customHeight="1">
      <c r="B386" s="960" t="s">
        <v>5361</v>
      </c>
      <c r="I386" s="309" t="s">
        <v>3691</v>
      </c>
      <c r="J386" s="499">
        <v>3</v>
      </c>
      <c r="K386" s="954" t="s">
        <v>737</v>
      </c>
      <c r="L386" s="821" t="s">
        <v>5930</v>
      </c>
      <c r="M386">
        <v>0</v>
      </c>
      <c r="N386">
        <v>0</v>
      </c>
      <c r="O386">
        <v>0</v>
      </c>
      <c r="P386">
        <v>0</v>
      </c>
      <c r="Q386">
        <v>0</v>
      </c>
      <c r="R386">
        <f t="shared" si="14"/>
        <v>0</v>
      </c>
      <c r="S386" s="821"/>
      <c r="T386" s="821"/>
      <c r="U386" s="821"/>
      <c r="V386" s="821"/>
      <c r="W386" s="821"/>
      <c r="X386" s="821"/>
      <c r="Y386"/>
      <c r="Z386"/>
      <c r="AA386"/>
      <c r="AB386"/>
      <c r="AC386"/>
      <c r="AD386"/>
    </row>
    <row r="387" spans="2:30" ht="15" customHeight="1">
      <c r="B387" s="960" t="s">
        <v>5362</v>
      </c>
      <c r="I387" s="309" t="s">
        <v>3691</v>
      </c>
      <c r="J387" s="499">
        <v>3</v>
      </c>
      <c r="K387" s="312" t="s">
        <v>3616</v>
      </c>
      <c r="L387" s="821" t="s">
        <v>5930</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5931</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customHeight="1">
      <c r="B389" s="960" t="s">
        <v>5364</v>
      </c>
      <c r="I389" s="309" t="s">
        <v>3691</v>
      </c>
      <c r="J389" s="499">
        <v>4</v>
      </c>
      <c r="K389" s="312" t="s">
        <v>3616</v>
      </c>
      <c r="L389" s="821" t="s">
        <v>5930</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5931</v>
      </c>
      <c r="M390">
        <v>1</v>
      </c>
      <c r="N390">
        <v>1</v>
      </c>
      <c r="O390">
        <v>0</v>
      </c>
      <c r="P390">
        <v>2</v>
      </c>
      <c r="Q390">
        <v>2</v>
      </c>
      <c r="R390">
        <f t="shared" si="27"/>
        <v>6</v>
      </c>
      <c r="S390" s="821"/>
      <c r="T390" s="821"/>
      <c r="U390" s="821"/>
      <c r="V390" s="821"/>
      <c r="W390" s="821"/>
      <c r="X390" s="821"/>
      <c r="Y390"/>
      <c r="Z390"/>
      <c r="AA390"/>
      <c r="AB390"/>
      <c r="AC390"/>
      <c r="AD390"/>
    </row>
    <row r="391" spans="2:30" ht="15" customHeight="1">
      <c r="B391" s="960" t="s">
        <v>5366</v>
      </c>
      <c r="I391" s="309" t="s">
        <v>3691</v>
      </c>
      <c r="J391" s="499">
        <v>5</v>
      </c>
      <c r="K391" s="312" t="s">
        <v>3616</v>
      </c>
      <c r="L391" s="821" t="s">
        <v>5930</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5931</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5931</v>
      </c>
      <c r="M393">
        <v>0</v>
      </c>
      <c r="N393">
        <v>1</v>
      </c>
      <c r="O393">
        <v>1</v>
      </c>
      <c r="P393">
        <v>1</v>
      </c>
      <c r="Q393">
        <v>1</v>
      </c>
      <c r="R393">
        <f t="shared" si="27"/>
        <v>4</v>
      </c>
      <c r="S393" s="821"/>
      <c r="T393" s="821"/>
      <c r="U393" s="821"/>
      <c r="V393" s="821"/>
      <c r="W393" s="821"/>
      <c r="X393" s="821"/>
      <c r="Y393"/>
      <c r="Z393"/>
      <c r="AA393"/>
      <c r="AB393"/>
      <c r="AC393"/>
      <c r="AD393"/>
    </row>
    <row r="394" spans="2:30" ht="15" customHeight="1">
      <c r="B394" s="960" t="s">
        <v>5369</v>
      </c>
      <c r="I394" s="309" t="s">
        <v>3723</v>
      </c>
      <c r="J394" s="499">
        <v>1</v>
      </c>
      <c r="K394" s="954" t="s">
        <v>737</v>
      </c>
      <c r="L394" s="821" t="s">
        <v>5930</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5931</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5931</v>
      </c>
      <c r="M396">
        <v>1</v>
      </c>
      <c r="N396">
        <v>1</v>
      </c>
      <c r="O396">
        <v>1</v>
      </c>
      <c r="P396">
        <v>1</v>
      </c>
      <c r="Q396">
        <v>1</v>
      </c>
      <c r="R396">
        <f t="shared" si="27"/>
        <v>5</v>
      </c>
      <c r="S396" s="821"/>
      <c r="T396" s="821"/>
      <c r="U396" s="821"/>
      <c r="V396" s="821"/>
      <c r="W396" s="821"/>
      <c r="X396" s="821"/>
      <c r="Y396"/>
      <c r="Z396"/>
      <c r="AA396"/>
      <c r="AB396"/>
      <c r="AC396"/>
      <c r="AD396"/>
    </row>
    <row r="397" spans="2:30" ht="15" customHeight="1">
      <c r="B397" s="960" t="s">
        <v>5372</v>
      </c>
      <c r="I397" s="309" t="s">
        <v>3723</v>
      </c>
      <c r="J397" s="499">
        <v>2</v>
      </c>
      <c r="K397" s="312" t="s">
        <v>3616</v>
      </c>
      <c r="L397" s="821" t="s">
        <v>5930</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5931</v>
      </c>
      <c r="M398">
        <v>1</v>
      </c>
      <c r="N398">
        <v>1</v>
      </c>
      <c r="O398">
        <v>2</v>
      </c>
      <c r="P398">
        <v>0</v>
      </c>
      <c r="Q398">
        <v>1</v>
      </c>
      <c r="R398">
        <f t="shared" si="27"/>
        <v>5</v>
      </c>
      <c r="S398" s="821"/>
      <c r="T398" s="821"/>
      <c r="U398" s="821"/>
      <c r="V398" s="821"/>
      <c r="W398" s="821"/>
      <c r="X398" s="821"/>
      <c r="Y398"/>
      <c r="Z398"/>
      <c r="AA398"/>
      <c r="AB398"/>
      <c r="AC398"/>
      <c r="AD398"/>
    </row>
    <row r="399" spans="2:30" ht="15" customHeight="1">
      <c r="B399" s="960" t="s">
        <v>5374</v>
      </c>
      <c r="I399" s="309" t="s">
        <v>3723</v>
      </c>
      <c r="J399" s="499">
        <v>4</v>
      </c>
      <c r="K399" s="954" t="s">
        <v>737</v>
      </c>
      <c r="L399" s="821" t="s">
        <v>5930</v>
      </c>
      <c r="M399">
        <v>0</v>
      </c>
      <c r="N399">
        <v>0</v>
      </c>
      <c r="O399">
        <v>0</v>
      </c>
      <c r="P399">
        <v>0</v>
      </c>
      <c r="Q399">
        <v>0</v>
      </c>
      <c r="R399">
        <f t="shared" si="27"/>
        <v>0</v>
      </c>
      <c r="S399" s="821"/>
      <c r="T399" s="821"/>
      <c r="U399" s="821"/>
      <c r="V399" s="821"/>
      <c r="W399" s="821"/>
      <c r="X399" s="821"/>
      <c r="Y399"/>
      <c r="Z399"/>
      <c r="AA399"/>
      <c r="AB399"/>
      <c r="AC399"/>
      <c r="AD399"/>
    </row>
    <row r="400" spans="2:30" ht="15" customHeight="1">
      <c r="B400" s="960" t="s">
        <v>5375</v>
      </c>
      <c r="I400" s="309" t="s">
        <v>3723</v>
      </c>
      <c r="J400" s="499">
        <v>4</v>
      </c>
      <c r="K400" s="312" t="s">
        <v>3616</v>
      </c>
      <c r="L400" s="821" t="s">
        <v>5930</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5931</v>
      </c>
      <c r="M401">
        <v>1</v>
      </c>
      <c r="N401">
        <v>1</v>
      </c>
      <c r="O401">
        <v>0</v>
      </c>
      <c r="P401">
        <v>1</v>
      </c>
      <c r="Q401">
        <v>0</v>
      </c>
      <c r="R401">
        <f t="shared" si="27"/>
        <v>3</v>
      </c>
      <c r="S401" s="821"/>
      <c r="T401" s="821"/>
      <c r="U401" s="821"/>
      <c r="V401" s="821"/>
      <c r="W401" s="821"/>
      <c r="X401" s="821"/>
      <c r="Y401"/>
      <c r="Z401"/>
      <c r="AA401"/>
      <c r="AB401"/>
      <c r="AC401"/>
      <c r="AD401"/>
    </row>
    <row r="402" spans="2:30" ht="15" customHeight="1">
      <c r="B402" s="960" t="s">
        <v>5377</v>
      </c>
      <c r="I402" s="309" t="s">
        <v>3723</v>
      </c>
      <c r="J402" s="499">
        <v>6</v>
      </c>
      <c r="K402" s="954" t="s">
        <v>737</v>
      </c>
      <c r="L402" s="821" t="s">
        <v>5930</v>
      </c>
      <c r="M402">
        <v>0</v>
      </c>
      <c r="N402">
        <v>0</v>
      </c>
      <c r="O402">
        <v>0</v>
      </c>
      <c r="P402">
        <v>0</v>
      </c>
      <c r="Q402">
        <v>0</v>
      </c>
      <c r="R402">
        <f t="shared" si="27"/>
        <v>0</v>
      </c>
      <c r="S402" s="821"/>
      <c r="T402" s="821"/>
      <c r="U402" s="821"/>
      <c r="V402" s="821"/>
      <c r="W402" s="821"/>
      <c r="X402" s="821"/>
      <c r="Y402"/>
      <c r="Z402"/>
      <c r="AA402"/>
      <c r="AB402"/>
      <c r="AC402"/>
      <c r="AD402"/>
    </row>
    <row r="403" spans="2:30" ht="15" customHeight="1">
      <c r="B403" s="960" t="s">
        <v>5378</v>
      </c>
      <c r="I403" s="309" t="s">
        <v>3723</v>
      </c>
      <c r="J403" s="499">
        <v>8</v>
      </c>
      <c r="K403" s="312" t="s">
        <v>3616</v>
      </c>
      <c r="L403" s="821" t="s">
        <v>5930</v>
      </c>
      <c r="M403">
        <v>0</v>
      </c>
      <c r="N403">
        <v>0</v>
      </c>
      <c r="O403">
        <v>0</v>
      </c>
      <c r="P403">
        <v>0</v>
      </c>
      <c r="Q403">
        <v>0</v>
      </c>
      <c r="R403">
        <f t="shared" si="27"/>
        <v>0</v>
      </c>
      <c r="S403" s="821"/>
      <c r="T403" s="821"/>
      <c r="U403" s="821"/>
      <c r="V403" s="821"/>
      <c r="W403" s="821"/>
      <c r="X403" s="821"/>
      <c r="Y403"/>
      <c r="Z403"/>
      <c r="AA403"/>
      <c r="AB403"/>
      <c r="AC403"/>
      <c r="AD403"/>
    </row>
    <row r="404" spans="2:30" ht="15" customHeight="1">
      <c r="B404" s="960" t="s">
        <v>5379</v>
      </c>
      <c r="I404" s="309" t="s">
        <v>3737</v>
      </c>
      <c r="J404" s="499">
        <v>1</v>
      </c>
      <c r="K404" s="954" t="s">
        <v>737</v>
      </c>
      <c r="L404" s="821" t="s">
        <v>5930</v>
      </c>
      <c r="M404">
        <v>0</v>
      </c>
      <c r="N404">
        <v>0</v>
      </c>
      <c r="O404">
        <v>0</v>
      </c>
      <c r="P404">
        <v>0</v>
      </c>
      <c r="Q404">
        <v>0</v>
      </c>
      <c r="R404">
        <f t="shared" si="27"/>
        <v>0</v>
      </c>
      <c r="S404" s="821"/>
      <c r="T404" s="821"/>
      <c r="U404" s="821"/>
      <c r="V404" s="821"/>
      <c r="W404" s="821"/>
      <c r="X404" s="821"/>
      <c r="Y404"/>
      <c r="Z404"/>
      <c r="AA404"/>
      <c r="AB404"/>
      <c r="AC404"/>
      <c r="AD404"/>
    </row>
    <row r="405" spans="2:30" ht="15" customHeight="1">
      <c r="B405" s="960" t="s">
        <v>5380</v>
      </c>
      <c r="I405" s="309" t="s">
        <v>3737</v>
      </c>
      <c r="J405" s="499">
        <v>1</v>
      </c>
      <c r="K405" s="954" t="s">
        <v>737</v>
      </c>
      <c r="L405" s="821" t="s">
        <v>5930</v>
      </c>
      <c r="M405">
        <v>0</v>
      </c>
      <c r="N405">
        <v>0</v>
      </c>
      <c r="O405">
        <v>0</v>
      </c>
      <c r="P405">
        <v>0</v>
      </c>
      <c r="Q405">
        <v>0</v>
      </c>
      <c r="R405">
        <f t="shared" si="27"/>
        <v>0</v>
      </c>
      <c r="S405" s="821"/>
      <c r="T405" s="821"/>
      <c r="U405" s="821"/>
      <c r="V405" s="821"/>
      <c r="W405" s="821"/>
      <c r="X405" s="821"/>
      <c r="Y405"/>
      <c r="Z405"/>
      <c r="AA405"/>
      <c r="AB405"/>
      <c r="AC405"/>
      <c r="AD405"/>
    </row>
    <row r="406" spans="2:30" ht="15" customHeight="1">
      <c r="B406" s="960" t="s">
        <v>5381</v>
      </c>
      <c r="I406" s="309" t="s">
        <v>3737</v>
      </c>
      <c r="J406" s="499">
        <v>2</v>
      </c>
      <c r="K406" s="312" t="s">
        <v>3616</v>
      </c>
      <c r="L406" s="821" t="s">
        <v>5931</v>
      </c>
      <c r="M406">
        <v>0</v>
      </c>
      <c r="N406">
        <v>1</v>
      </c>
      <c r="O406">
        <v>0</v>
      </c>
      <c r="P406">
        <v>0</v>
      </c>
      <c r="Q406">
        <v>0</v>
      </c>
      <c r="R406">
        <f t="shared" si="27"/>
        <v>1</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5931</v>
      </c>
      <c r="M407">
        <v>2</v>
      </c>
      <c r="N407">
        <v>1</v>
      </c>
      <c r="O407">
        <v>2</v>
      </c>
      <c r="P407">
        <v>2</v>
      </c>
      <c r="Q407">
        <v>2</v>
      </c>
      <c r="R407">
        <f t="shared" si="27"/>
        <v>9</v>
      </c>
      <c r="S407" s="821"/>
      <c r="T407" s="821"/>
      <c r="U407" s="821"/>
      <c r="V407" s="821"/>
      <c r="W407" s="821"/>
      <c r="X407" s="821"/>
      <c r="Y407"/>
      <c r="Z407"/>
      <c r="AA407"/>
      <c r="AB407"/>
      <c r="AC407"/>
      <c r="AD407"/>
    </row>
    <row r="408" spans="2:30" ht="15" customHeight="1">
      <c r="B408" s="960" t="s">
        <v>5383</v>
      </c>
      <c r="I408" s="309" t="s">
        <v>3737</v>
      </c>
      <c r="J408" s="499">
        <v>3</v>
      </c>
      <c r="K408" s="954" t="s">
        <v>737</v>
      </c>
      <c r="L408" s="821" t="s">
        <v>5930</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5931</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5931</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5931</v>
      </c>
      <c r="M411">
        <v>1</v>
      </c>
      <c r="N411">
        <v>1</v>
      </c>
      <c r="O411">
        <v>1</v>
      </c>
      <c r="P411">
        <v>1</v>
      </c>
      <c r="Q411">
        <v>0</v>
      </c>
      <c r="R411">
        <f t="shared" si="27"/>
        <v>4</v>
      </c>
      <c r="S411" s="821"/>
      <c r="T411" s="821"/>
      <c r="U411" s="821"/>
      <c r="V411" s="821"/>
      <c r="W411" s="821"/>
      <c r="X411" s="821"/>
      <c r="Y411"/>
      <c r="Z411"/>
      <c r="AA411"/>
      <c r="AB411"/>
      <c r="AC411"/>
      <c r="AD411"/>
    </row>
    <row r="412" spans="2:30" ht="15" customHeight="1">
      <c r="B412" s="960" t="s">
        <v>5385</v>
      </c>
      <c r="I412" s="309" t="s">
        <v>3737</v>
      </c>
      <c r="J412" s="499">
        <v>5</v>
      </c>
      <c r="K412" s="312" t="s">
        <v>3616</v>
      </c>
      <c r="L412" s="821" t="s">
        <v>5930</v>
      </c>
      <c r="M412">
        <v>0</v>
      </c>
      <c r="N412">
        <v>0</v>
      </c>
      <c r="O412">
        <v>0</v>
      </c>
      <c r="P412">
        <v>0</v>
      </c>
      <c r="Q412">
        <v>0</v>
      </c>
      <c r="R412">
        <f t="shared" si="27"/>
        <v>0</v>
      </c>
      <c r="S412" s="821"/>
      <c r="T412" s="821"/>
      <c r="U412" s="821"/>
      <c r="V412" s="821"/>
      <c r="W412" s="821"/>
      <c r="X412" s="821"/>
      <c r="Y412"/>
      <c r="Z412"/>
      <c r="AA412"/>
      <c r="AB412"/>
      <c r="AC412"/>
      <c r="AD412"/>
    </row>
    <row r="413" spans="2:30" ht="15" customHeight="1">
      <c r="B413" s="960" t="s">
        <v>5386</v>
      </c>
      <c r="I413" s="309" t="s">
        <v>3737</v>
      </c>
      <c r="J413" s="499">
        <v>7</v>
      </c>
      <c r="K413" s="312" t="s">
        <v>3616</v>
      </c>
      <c r="L413" s="821" t="s">
        <v>5931</v>
      </c>
      <c r="M413">
        <v>2</v>
      </c>
      <c r="N413">
        <v>0</v>
      </c>
      <c r="O413">
        <v>0</v>
      </c>
      <c r="P413">
        <v>0</v>
      </c>
      <c r="Q413">
        <v>0</v>
      </c>
      <c r="R413">
        <f t="shared" si="27"/>
        <v>2</v>
      </c>
      <c r="S413" s="821"/>
      <c r="T413" s="821"/>
      <c r="U413" s="821"/>
      <c r="V413" s="821"/>
      <c r="W413" s="821"/>
      <c r="X413" s="821"/>
      <c r="Y413"/>
      <c r="Z413"/>
      <c r="AA413"/>
      <c r="AB413"/>
      <c r="AC413"/>
      <c r="AD413"/>
    </row>
    <row r="414" spans="2:30" ht="15" customHeight="1">
      <c r="B414" s="960" t="s">
        <v>5387</v>
      </c>
      <c r="I414" s="949" t="s">
        <v>690</v>
      </c>
      <c r="J414" s="499">
        <v>1</v>
      </c>
      <c r="K414" s="312" t="s">
        <v>3616</v>
      </c>
      <c r="L414" s="821" t="s">
        <v>5930</v>
      </c>
      <c r="M414">
        <v>0</v>
      </c>
      <c r="N414">
        <v>0</v>
      </c>
      <c r="O414">
        <v>0</v>
      </c>
      <c r="P414">
        <v>0</v>
      </c>
      <c r="Q414">
        <v>0</v>
      </c>
      <c r="R414">
        <f t="shared" si="27"/>
        <v>0</v>
      </c>
      <c r="S414" s="821"/>
      <c r="T414" s="821"/>
      <c r="U414" s="821"/>
      <c r="V414" s="821"/>
      <c r="W414" s="821"/>
      <c r="X414" s="821"/>
      <c r="Y414"/>
      <c r="Z414"/>
      <c r="AA414"/>
      <c r="AB414"/>
      <c r="AC414"/>
      <c r="AD414"/>
    </row>
    <row r="415" spans="2:30" ht="15" customHeight="1">
      <c r="B415" s="960" t="s">
        <v>5388</v>
      </c>
      <c r="I415" s="949" t="s">
        <v>690</v>
      </c>
      <c r="J415" s="499">
        <v>1</v>
      </c>
      <c r="K415" s="954" t="s">
        <v>737</v>
      </c>
      <c r="L415" s="821" t="s">
        <v>5930</v>
      </c>
      <c r="M415">
        <v>0</v>
      </c>
      <c r="N415">
        <v>0</v>
      </c>
      <c r="O415">
        <v>0</v>
      </c>
      <c r="P415">
        <v>0</v>
      </c>
      <c r="Q415">
        <v>0</v>
      </c>
      <c r="R415">
        <f t="shared" si="27"/>
        <v>0</v>
      </c>
      <c r="S415" s="821"/>
      <c r="T415" s="821"/>
      <c r="U415" s="821"/>
      <c r="V415" s="821"/>
      <c r="W415" s="821"/>
      <c r="X415" s="821"/>
      <c r="Y415"/>
      <c r="Z415"/>
      <c r="AA415"/>
      <c r="AB415"/>
      <c r="AC415"/>
      <c r="AD415"/>
    </row>
    <row r="416" spans="2:30" ht="15" customHeight="1">
      <c r="B416" s="960" t="s">
        <v>5389</v>
      </c>
      <c r="I416" s="949" t="s">
        <v>690</v>
      </c>
      <c r="J416" s="499">
        <v>1</v>
      </c>
      <c r="K416" s="954" t="s">
        <v>737</v>
      </c>
      <c r="L416" s="821" t="s">
        <v>5930</v>
      </c>
      <c r="M416">
        <v>0</v>
      </c>
      <c r="N416">
        <v>0</v>
      </c>
      <c r="O416">
        <v>0</v>
      </c>
      <c r="P416">
        <v>0</v>
      </c>
      <c r="Q416">
        <v>0</v>
      </c>
      <c r="R416">
        <f t="shared" si="27"/>
        <v>0</v>
      </c>
      <c r="S416" s="821"/>
      <c r="T416" s="821"/>
      <c r="U416" s="821"/>
      <c r="V416" s="821"/>
      <c r="W416" s="821"/>
      <c r="X416" s="821"/>
      <c r="Y416"/>
      <c r="Z416"/>
      <c r="AA416"/>
      <c r="AB416"/>
      <c r="AC416"/>
      <c r="AD416"/>
    </row>
    <row r="417" spans="2:30" ht="15" customHeight="1">
      <c r="B417" s="960" t="s">
        <v>5390</v>
      </c>
      <c r="I417" s="949" t="s">
        <v>690</v>
      </c>
      <c r="J417" s="499">
        <v>1</v>
      </c>
      <c r="K417" s="954" t="s">
        <v>737</v>
      </c>
      <c r="L417" s="821" t="s">
        <v>5930</v>
      </c>
      <c r="M417">
        <v>0</v>
      </c>
      <c r="N417">
        <v>0</v>
      </c>
      <c r="O417">
        <v>0</v>
      </c>
      <c r="P417">
        <v>0</v>
      </c>
      <c r="Q417">
        <v>0</v>
      </c>
      <c r="R417">
        <f t="shared" si="27"/>
        <v>0</v>
      </c>
      <c r="S417" s="821"/>
      <c r="T417" s="821"/>
      <c r="U417" s="821"/>
      <c r="V417" s="821"/>
      <c r="W417" s="821"/>
      <c r="X417" s="821"/>
      <c r="Y417"/>
      <c r="Z417"/>
      <c r="AA417"/>
      <c r="AB417"/>
      <c r="AC417"/>
      <c r="AD417"/>
    </row>
    <row r="418" spans="2:30" ht="15" customHeight="1">
      <c r="B418" s="960" t="s">
        <v>5391</v>
      </c>
      <c r="I418" s="949" t="s">
        <v>690</v>
      </c>
      <c r="J418" s="499">
        <v>1</v>
      </c>
      <c r="K418" s="954" t="s">
        <v>737</v>
      </c>
      <c r="L418" s="821" t="s">
        <v>5930</v>
      </c>
      <c r="M418">
        <v>0</v>
      </c>
      <c r="N418">
        <v>0</v>
      </c>
      <c r="O418">
        <v>0</v>
      </c>
      <c r="P418">
        <v>0</v>
      </c>
      <c r="Q418">
        <v>0</v>
      </c>
      <c r="R418">
        <f t="shared" si="27"/>
        <v>0</v>
      </c>
      <c r="S418" s="821"/>
      <c r="T418" s="821"/>
      <c r="U418" s="821"/>
      <c r="V418" s="821"/>
      <c r="W418" s="821"/>
      <c r="X418" s="821"/>
      <c r="Y418"/>
      <c r="Z418"/>
      <c r="AA418"/>
      <c r="AB418"/>
      <c r="AC418"/>
      <c r="AD418"/>
    </row>
    <row r="419" spans="2:30" ht="15" customHeight="1">
      <c r="B419" s="960" t="s">
        <v>5392</v>
      </c>
      <c r="I419" s="949" t="s">
        <v>690</v>
      </c>
      <c r="J419" s="499">
        <v>2</v>
      </c>
      <c r="K419" s="954" t="s">
        <v>737</v>
      </c>
      <c r="L419" s="821" t="s">
        <v>5930</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5931</v>
      </c>
      <c r="M420">
        <v>1</v>
      </c>
      <c r="N420">
        <v>2</v>
      </c>
      <c r="O420">
        <v>2</v>
      </c>
      <c r="P420">
        <v>2</v>
      </c>
      <c r="Q420">
        <v>1</v>
      </c>
      <c r="R420">
        <f t="shared" si="27"/>
        <v>8</v>
      </c>
      <c r="S420" s="821"/>
      <c r="T420" s="821"/>
      <c r="U420" s="821"/>
      <c r="V420" s="821"/>
      <c r="W420" s="821"/>
      <c r="X420" s="821"/>
      <c r="Y420"/>
      <c r="Z420"/>
      <c r="AA420"/>
      <c r="AB420"/>
      <c r="AC420"/>
      <c r="AD420"/>
    </row>
    <row r="421" spans="2:30" ht="15" customHeight="1">
      <c r="B421" s="960" t="s">
        <v>5394</v>
      </c>
      <c r="I421" s="949" t="s">
        <v>690</v>
      </c>
      <c r="J421" s="499">
        <v>2</v>
      </c>
      <c r="K421" s="954" t="s">
        <v>737</v>
      </c>
      <c r="L421" s="821" t="s">
        <v>5930</v>
      </c>
      <c r="M421">
        <v>0</v>
      </c>
      <c r="N421">
        <v>0</v>
      </c>
      <c r="O421">
        <v>0</v>
      </c>
      <c r="P421">
        <v>0</v>
      </c>
      <c r="Q421">
        <v>0</v>
      </c>
      <c r="R421">
        <f t="shared" si="27"/>
        <v>0</v>
      </c>
      <c r="S421" s="821"/>
      <c r="T421" s="821"/>
      <c r="U421" s="821"/>
      <c r="V421" s="821"/>
      <c r="W421" s="821"/>
      <c r="X421" s="821"/>
      <c r="Y421"/>
      <c r="Z421"/>
      <c r="AA421"/>
      <c r="AB421"/>
      <c r="AC421"/>
      <c r="AD421"/>
    </row>
    <row r="422" spans="2:30" ht="15" customHeight="1">
      <c r="B422" s="960" t="s">
        <v>5395</v>
      </c>
      <c r="I422" s="949" t="s">
        <v>690</v>
      </c>
      <c r="J422" s="499">
        <v>2</v>
      </c>
      <c r="K422" s="954" t="s">
        <v>737</v>
      </c>
      <c r="L422" s="821" t="s">
        <v>5930</v>
      </c>
      <c r="M422">
        <v>0</v>
      </c>
      <c r="N422">
        <v>0</v>
      </c>
      <c r="O422">
        <v>0</v>
      </c>
      <c r="P422">
        <v>0</v>
      </c>
      <c r="Q422">
        <v>0</v>
      </c>
      <c r="R422">
        <f t="shared" si="27"/>
        <v>0</v>
      </c>
      <c r="S422" s="821"/>
      <c r="T422" s="821"/>
      <c r="U422" s="821"/>
      <c r="V422" s="821"/>
      <c r="W422" s="821"/>
      <c r="X422" s="821"/>
      <c r="Y422"/>
      <c r="Z422"/>
      <c r="AA422"/>
      <c r="AB422"/>
      <c r="AC422"/>
      <c r="AD422"/>
    </row>
    <row r="423" spans="2:30" ht="15" customHeight="1">
      <c r="B423" s="960" t="s">
        <v>5396</v>
      </c>
      <c r="I423" s="949" t="s">
        <v>690</v>
      </c>
      <c r="J423" s="499">
        <v>3</v>
      </c>
      <c r="K423" s="954" t="s">
        <v>737</v>
      </c>
      <c r="L423" s="821" t="s">
        <v>5930</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5931</v>
      </c>
      <c r="M424">
        <v>0</v>
      </c>
      <c r="N424">
        <v>1</v>
      </c>
      <c r="O424">
        <v>1</v>
      </c>
      <c r="P424">
        <v>1</v>
      </c>
      <c r="Q424">
        <v>1</v>
      </c>
      <c r="R424">
        <f t="shared" si="27"/>
        <v>4</v>
      </c>
      <c r="S424" s="821"/>
      <c r="T424" s="821"/>
      <c r="U424" s="821"/>
      <c r="V424" s="821"/>
      <c r="W424" s="821"/>
      <c r="X424" s="821"/>
      <c r="Y424"/>
      <c r="Z424"/>
      <c r="AA424"/>
      <c r="AB424"/>
      <c r="AC424"/>
      <c r="AD424"/>
    </row>
    <row r="425" spans="2:30" ht="15" customHeight="1">
      <c r="B425" s="960" t="s">
        <v>5398</v>
      </c>
      <c r="I425" s="949" t="s">
        <v>690</v>
      </c>
      <c r="J425" s="499">
        <v>3</v>
      </c>
      <c r="K425" s="954" t="s">
        <v>737</v>
      </c>
      <c r="L425" s="821" t="s">
        <v>5930</v>
      </c>
      <c r="M425">
        <v>0</v>
      </c>
      <c r="N425">
        <v>0</v>
      </c>
      <c r="O425">
        <v>0</v>
      </c>
      <c r="P425">
        <v>0</v>
      </c>
      <c r="Q425">
        <v>0</v>
      </c>
      <c r="R425">
        <f t="shared" si="27"/>
        <v>0</v>
      </c>
      <c r="S425" s="821"/>
      <c r="T425" s="821"/>
      <c r="U425" s="821"/>
      <c r="V425" s="821"/>
      <c r="W425" s="821"/>
      <c r="X425" s="821"/>
      <c r="Y425"/>
      <c r="Z425"/>
      <c r="AA425"/>
      <c r="AB425"/>
      <c r="AC425"/>
      <c r="AD425"/>
    </row>
    <row r="426" spans="2:30" ht="15" customHeight="1">
      <c r="B426" s="960" t="s">
        <v>5399</v>
      </c>
      <c r="I426" s="949" t="s">
        <v>690</v>
      </c>
      <c r="J426" s="499">
        <v>3</v>
      </c>
      <c r="K426" s="312" t="s">
        <v>3616</v>
      </c>
      <c r="L426" s="821" t="s">
        <v>5930</v>
      </c>
      <c r="M426">
        <v>0</v>
      </c>
      <c r="N426">
        <v>0</v>
      </c>
      <c r="O426">
        <v>0</v>
      </c>
      <c r="P426">
        <v>0</v>
      </c>
      <c r="Q426">
        <v>0</v>
      </c>
      <c r="R426">
        <f t="shared" si="27"/>
        <v>0</v>
      </c>
      <c r="S426" s="821"/>
      <c r="T426" s="821"/>
      <c r="U426" s="821"/>
      <c r="V426" s="821"/>
      <c r="W426" s="821"/>
      <c r="X426" s="821"/>
      <c r="Y426"/>
      <c r="Z426"/>
      <c r="AA426"/>
      <c r="AB426"/>
      <c r="AC426"/>
      <c r="AD426"/>
    </row>
    <row r="427" spans="2:30" ht="15" customHeight="1">
      <c r="B427" s="960" t="s">
        <v>5400</v>
      </c>
      <c r="I427" s="949" t="s">
        <v>690</v>
      </c>
      <c r="J427" s="499">
        <v>3</v>
      </c>
      <c r="K427" s="954" t="s">
        <v>737</v>
      </c>
      <c r="L427" s="821" t="s">
        <v>5930</v>
      </c>
      <c r="M427">
        <v>0</v>
      </c>
      <c r="N427">
        <v>0</v>
      </c>
      <c r="O427">
        <v>0</v>
      </c>
      <c r="P427">
        <v>0</v>
      </c>
      <c r="Q427">
        <v>0</v>
      </c>
      <c r="R427">
        <f t="shared" si="27"/>
        <v>0</v>
      </c>
      <c r="S427" s="821"/>
      <c r="T427" s="821"/>
      <c r="U427" s="821"/>
      <c r="V427" s="821"/>
      <c r="W427" s="821"/>
      <c r="X427" s="821"/>
      <c r="Y427"/>
      <c r="Z427"/>
      <c r="AA427"/>
      <c r="AB427"/>
      <c r="AC427"/>
      <c r="AD427"/>
    </row>
    <row r="428" spans="2:30" ht="15" customHeight="1">
      <c r="B428" s="960" t="s">
        <v>5401</v>
      </c>
      <c r="I428" s="949" t="s">
        <v>690</v>
      </c>
      <c r="J428" s="499">
        <v>4</v>
      </c>
      <c r="K428" s="954" t="s">
        <v>737</v>
      </c>
      <c r="L428" s="821" t="s">
        <v>5930</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5931</v>
      </c>
      <c r="M429">
        <v>2</v>
      </c>
      <c r="N429">
        <v>1</v>
      </c>
      <c r="O429" s="606">
        <v>0</v>
      </c>
      <c r="P429">
        <v>1</v>
      </c>
      <c r="Q429">
        <v>2</v>
      </c>
      <c r="R429">
        <f t="shared" si="27"/>
        <v>6</v>
      </c>
      <c r="S429" s="821"/>
      <c r="T429" s="821"/>
      <c r="U429" s="821"/>
      <c r="V429" s="821"/>
      <c r="W429" s="821"/>
      <c r="X429" s="821"/>
      <c r="Y429"/>
      <c r="Z429"/>
      <c r="AA429"/>
      <c r="AB429"/>
      <c r="AC429"/>
      <c r="AD429"/>
    </row>
    <row r="430" spans="2:30" ht="15" customHeight="1">
      <c r="B430" s="960" t="s">
        <v>5403</v>
      </c>
      <c r="I430" s="949" t="s">
        <v>690</v>
      </c>
      <c r="J430" s="499">
        <v>4</v>
      </c>
      <c r="K430" s="954" t="s">
        <v>737</v>
      </c>
      <c r="L430" s="821" t="s">
        <v>5930</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5931</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5931</v>
      </c>
      <c r="M432">
        <v>0</v>
      </c>
      <c r="N432">
        <v>1</v>
      </c>
      <c r="O432">
        <v>0</v>
      </c>
      <c r="P432">
        <v>0</v>
      </c>
      <c r="Q432">
        <v>1</v>
      </c>
      <c r="R432">
        <f t="shared" si="27"/>
        <v>2</v>
      </c>
      <c r="S432" s="821"/>
      <c r="T432" s="821"/>
      <c r="U432" s="821"/>
      <c r="V432" s="821"/>
      <c r="W432" s="821"/>
      <c r="X432" s="821"/>
      <c r="Y432"/>
      <c r="Z432"/>
      <c r="AA432"/>
      <c r="AB432"/>
      <c r="AC432"/>
      <c r="AD432"/>
    </row>
    <row r="433" spans="2:30" ht="15" customHeight="1">
      <c r="B433" s="960" t="s">
        <v>5406</v>
      </c>
      <c r="I433" s="949" t="s">
        <v>690</v>
      </c>
      <c r="J433" s="499">
        <v>4</v>
      </c>
      <c r="K433" s="954" t="s">
        <v>737</v>
      </c>
      <c r="L433" s="821" t="s">
        <v>5930</v>
      </c>
      <c r="M433">
        <v>0</v>
      </c>
      <c r="N433">
        <v>0</v>
      </c>
      <c r="O433">
        <v>0</v>
      </c>
      <c r="P433">
        <v>0</v>
      </c>
      <c r="Q433">
        <v>0</v>
      </c>
      <c r="R433">
        <f t="shared" si="27"/>
        <v>0</v>
      </c>
      <c r="S433" s="821"/>
      <c r="T433" s="821"/>
      <c r="U433" s="821"/>
      <c r="V433" s="821"/>
      <c r="W433" s="821"/>
      <c r="X433" s="821"/>
      <c r="Y433"/>
      <c r="Z433"/>
      <c r="AA433"/>
      <c r="AB433"/>
      <c r="AC433"/>
      <c r="AD433"/>
    </row>
    <row r="434" spans="2:30" ht="15" customHeight="1">
      <c r="B434" s="960" t="s">
        <v>5407</v>
      </c>
      <c r="I434" s="949" t="s">
        <v>690</v>
      </c>
      <c r="J434" s="499">
        <v>4</v>
      </c>
      <c r="K434" s="954" t="s">
        <v>737</v>
      </c>
      <c r="L434" s="821" t="s">
        <v>5930</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5931</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5931</v>
      </c>
      <c r="M436">
        <v>0</v>
      </c>
      <c r="N436">
        <v>2</v>
      </c>
      <c r="O436">
        <v>1</v>
      </c>
      <c r="P436">
        <v>2</v>
      </c>
      <c r="Q436">
        <v>1</v>
      </c>
      <c r="R436">
        <f t="shared" si="27"/>
        <v>6</v>
      </c>
      <c r="S436" s="821"/>
      <c r="T436" s="821"/>
      <c r="U436" s="821"/>
      <c r="V436" s="821"/>
      <c r="W436" s="821"/>
      <c r="X436" s="821"/>
      <c r="Y436"/>
      <c r="Z436"/>
      <c r="AA436"/>
      <c r="AB436"/>
      <c r="AC436"/>
      <c r="AD436"/>
    </row>
    <row r="437" spans="2:30" ht="15" customHeight="1">
      <c r="B437" s="960" t="s">
        <v>5410</v>
      </c>
      <c r="I437" s="949" t="s">
        <v>690</v>
      </c>
      <c r="J437" s="499">
        <v>5</v>
      </c>
      <c r="K437" s="954" t="s">
        <v>737</v>
      </c>
      <c r="L437" s="821" t="s">
        <v>5930</v>
      </c>
      <c r="M437">
        <v>0</v>
      </c>
      <c r="N437">
        <v>0</v>
      </c>
      <c r="O437">
        <v>0</v>
      </c>
      <c r="P437">
        <v>0</v>
      </c>
      <c r="Q437">
        <v>0</v>
      </c>
      <c r="R437">
        <f t="shared" si="27"/>
        <v>0</v>
      </c>
      <c r="S437" s="821"/>
      <c r="T437" s="821"/>
      <c r="U437" s="821"/>
      <c r="V437" s="821"/>
      <c r="W437" s="821"/>
      <c r="X437" s="821"/>
      <c r="Y437"/>
      <c r="Z437"/>
      <c r="AA437"/>
      <c r="AB437"/>
      <c r="AC437"/>
      <c r="AD437"/>
    </row>
    <row r="438" spans="2:30" ht="15" customHeight="1">
      <c r="B438" s="960" t="s">
        <v>5411</v>
      </c>
      <c r="I438" s="949" t="s">
        <v>690</v>
      </c>
      <c r="J438" s="499">
        <v>6</v>
      </c>
      <c r="K438" s="312" t="s">
        <v>3606</v>
      </c>
      <c r="L438" s="821" t="s">
        <v>5931</v>
      </c>
      <c r="M438">
        <v>0</v>
      </c>
      <c r="N438">
        <v>0</v>
      </c>
      <c r="O438">
        <v>0</v>
      </c>
      <c r="P438">
        <v>0</v>
      </c>
      <c r="Q438">
        <v>0</v>
      </c>
      <c r="R438">
        <f t="shared" si="27"/>
        <v>0</v>
      </c>
      <c r="S438" s="821"/>
      <c r="T438" s="821"/>
      <c r="U438" s="821"/>
      <c r="V438" s="821"/>
      <c r="W438" s="821"/>
      <c r="X438" s="821"/>
      <c r="Y438"/>
      <c r="Z438"/>
      <c r="AA438"/>
      <c r="AB438"/>
      <c r="AC438"/>
      <c r="AD438"/>
    </row>
    <row r="439" spans="2:30" ht="15" customHeight="1">
      <c r="B439" s="960" t="s">
        <v>5412</v>
      </c>
      <c r="I439" s="949" t="s">
        <v>690</v>
      </c>
      <c r="J439" s="499">
        <v>6</v>
      </c>
      <c r="K439" s="954" t="s">
        <v>737</v>
      </c>
      <c r="L439" s="821" t="s">
        <v>5930</v>
      </c>
      <c r="M439">
        <v>0</v>
      </c>
      <c r="N439">
        <v>0</v>
      </c>
      <c r="O439">
        <v>0</v>
      </c>
      <c r="P439">
        <v>0</v>
      </c>
      <c r="Q439">
        <v>0</v>
      </c>
      <c r="R439">
        <f t="shared" si="27"/>
        <v>0</v>
      </c>
      <c r="S439" s="821"/>
      <c r="T439" s="821"/>
      <c r="U439" s="821"/>
      <c r="V439" s="821"/>
      <c r="W439" s="821"/>
      <c r="X439" s="821"/>
      <c r="Y439"/>
      <c r="Z439"/>
      <c r="AA439"/>
      <c r="AB439"/>
      <c r="AC439"/>
      <c r="AD439"/>
    </row>
    <row r="440" spans="2:30" ht="15" customHeight="1">
      <c r="B440" s="960" t="s">
        <v>5413</v>
      </c>
      <c r="I440" s="949" t="s">
        <v>690</v>
      </c>
      <c r="J440" s="499">
        <v>6</v>
      </c>
      <c r="K440" s="954" t="s">
        <v>737</v>
      </c>
      <c r="L440" s="821" t="s">
        <v>5930</v>
      </c>
      <c r="M440">
        <v>0</v>
      </c>
      <c r="N440">
        <v>0</v>
      </c>
      <c r="O440">
        <v>0</v>
      </c>
      <c r="P440">
        <v>0</v>
      </c>
      <c r="Q440">
        <v>0</v>
      </c>
      <c r="R440">
        <f t="shared" si="27"/>
        <v>0</v>
      </c>
      <c r="S440" s="821"/>
      <c r="T440" s="821"/>
      <c r="U440" s="821"/>
      <c r="V440" s="821"/>
      <c r="W440" s="821"/>
      <c r="X440" s="821"/>
      <c r="Y440"/>
      <c r="Z440"/>
      <c r="AA440"/>
      <c r="AB440"/>
      <c r="AC440"/>
      <c r="AD440"/>
    </row>
    <row r="441" spans="2:30" ht="15" customHeight="1">
      <c r="B441" s="960" t="s">
        <v>5414</v>
      </c>
      <c r="I441" s="949" t="s">
        <v>690</v>
      </c>
      <c r="J441" s="499">
        <v>7</v>
      </c>
      <c r="K441" s="954" t="s">
        <v>737</v>
      </c>
      <c r="L441" s="821" t="s">
        <v>5930</v>
      </c>
      <c r="M441">
        <v>0</v>
      </c>
      <c r="N441">
        <v>0</v>
      </c>
      <c r="O441">
        <v>0</v>
      </c>
      <c r="P441">
        <v>0</v>
      </c>
      <c r="Q441">
        <v>0</v>
      </c>
      <c r="R441">
        <f t="shared" si="27"/>
        <v>0</v>
      </c>
      <c r="S441" s="821"/>
      <c r="T441" s="821"/>
      <c r="U441" s="821"/>
      <c r="V441" s="821"/>
      <c r="W441" s="821"/>
      <c r="X441" s="821"/>
      <c r="Y441"/>
      <c r="Z441"/>
      <c r="AA441"/>
      <c r="AB441"/>
      <c r="AC441"/>
      <c r="AD441"/>
    </row>
    <row r="442" spans="2:30" ht="15" customHeight="1">
      <c r="B442" s="960" t="s">
        <v>5463</v>
      </c>
      <c r="I442" s="949" t="s">
        <v>690</v>
      </c>
      <c r="J442" s="499">
        <v>8</v>
      </c>
      <c r="K442" s="954" t="s">
        <v>737</v>
      </c>
      <c r="L442" s="821" t="s">
        <v>5930</v>
      </c>
      <c r="M442">
        <v>0</v>
      </c>
      <c r="N442">
        <v>0</v>
      </c>
      <c r="O442">
        <v>0</v>
      </c>
      <c r="P442">
        <v>0</v>
      </c>
      <c r="Q442">
        <v>0</v>
      </c>
      <c r="R442">
        <f t="shared" si="27"/>
        <v>0</v>
      </c>
      <c r="S442" s="821"/>
      <c r="T442" s="821"/>
      <c r="U442" s="821"/>
      <c r="V442" s="821"/>
      <c r="W442" s="821"/>
      <c r="X442" s="821"/>
      <c r="Y442"/>
      <c r="Z442"/>
      <c r="AA442"/>
      <c r="AB442"/>
      <c r="AC442"/>
      <c r="AD442"/>
    </row>
    <row r="443" spans="2:30" ht="15" customHeight="1">
      <c r="B443" s="960" t="s">
        <v>5415</v>
      </c>
      <c r="I443" s="949" t="s">
        <v>690</v>
      </c>
      <c r="J443" s="499">
        <v>10</v>
      </c>
      <c r="K443" s="312" t="s">
        <v>3616</v>
      </c>
      <c r="L443" s="821" t="s">
        <v>5930</v>
      </c>
      <c r="M443">
        <v>0</v>
      </c>
      <c r="N443">
        <v>0</v>
      </c>
      <c r="O443">
        <v>0</v>
      </c>
      <c r="P443">
        <v>0</v>
      </c>
      <c r="Q443">
        <v>0</v>
      </c>
      <c r="R443">
        <f t="shared" si="27"/>
        <v>0</v>
      </c>
      <c r="S443" s="821"/>
      <c r="T443" s="821"/>
      <c r="U443" s="821"/>
      <c r="V443" s="821"/>
      <c r="W443" s="821"/>
      <c r="X443" s="821"/>
      <c r="Y443"/>
      <c r="Z443"/>
      <c r="AA443"/>
      <c r="AB443"/>
      <c r="AC443"/>
      <c r="AD443"/>
    </row>
    <row r="444" spans="2:30" customFormat="1" ht="13.5"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customHeight="1">
      <c r="B446" t="s">
        <v>5108</v>
      </c>
      <c r="I446" s="309" t="s">
        <v>3604</v>
      </c>
      <c r="J446">
        <v>1</v>
      </c>
      <c r="K446" s="312" t="s">
        <v>3623</v>
      </c>
      <c r="L446" s="821" t="s">
        <v>5299</v>
      </c>
      <c r="M446">
        <v>2</v>
      </c>
      <c r="N446">
        <v>1</v>
      </c>
      <c r="O446">
        <v>2</v>
      </c>
      <c r="P446">
        <v>2</v>
      </c>
      <c r="Q446">
        <v>2</v>
      </c>
      <c r="R446">
        <f t="shared" si="28"/>
        <v>9</v>
      </c>
      <c r="S446" s="821"/>
      <c r="T446" s="821"/>
      <c r="U446" s="821"/>
      <c r="V446" s="821"/>
      <c r="W446" s="821"/>
      <c r="X446" s="821"/>
    </row>
    <row r="447" spans="2:30" customFormat="1" ht="13.5"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customHeight="1">
      <c r="B450" s="944" t="s">
        <v>5271</v>
      </c>
      <c r="I450" s="309" t="s">
        <v>3604</v>
      </c>
      <c r="J450">
        <v>2</v>
      </c>
      <c r="K450" s="312" t="s">
        <v>3616</v>
      </c>
      <c r="L450" s="821" t="s">
        <v>5299</v>
      </c>
      <c r="M450">
        <v>0</v>
      </c>
      <c r="N450">
        <v>0</v>
      </c>
      <c r="O450" s="776">
        <v>0</v>
      </c>
      <c r="P450">
        <v>1</v>
      </c>
      <c r="Q450">
        <v>0</v>
      </c>
      <c r="R450">
        <f t="shared" si="28"/>
        <v>1</v>
      </c>
      <c r="S450" s="821"/>
      <c r="T450" s="821"/>
      <c r="U450" s="821"/>
      <c r="V450" s="821"/>
      <c r="W450" s="821"/>
      <c r="X450" s="821"/>
    </row>
    <row r="451" spans="2:24" customFormat="1" ht="13.5"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
      <c r="B455" t="s">
        <v>5109</v>
      </c>
      <c r="I455" s="309" t="s">
        <v>3604</v>
      </c>
      <c r="J455">
        <v>7</v>
      </c>
      <c r="K455" s="312" t="s">
        <v>3606</v>
      </c>
      <c r="L455" s="821" t="s">
        <v>5299</v>
      </c>
      <c r="M455">
        <v>1</v>
      </c>
      <c r="N455">
        <v>1</v>
      </c>
      <c r="O455">
        <v>1</v>
      </c>
      <c r="P455">
        <v>1</v>
      </c>
      <c r="Q455">
        <v>1</v>
      </c>
      <c r="R455">
        <f t="shared" si="28"/>
        <v>5</v>
      </c>
      <c r="S455" s="821"/>
      <c r="T455" s="821"/>
      <c r="U455" s="821"/>
      <c r="V455" s="821"/>
      <c r="W455" s="821"/>
      <c r="X455" s="821"/>
    </row>
    <row r="456" spans="2:24" customFormat="1" ht="14">
      <c r="B456" s="606" t="s">
        <v>6105</v>
      </c>
      <c r="I456" s="309" t="s">
        <v>3604</v>
      </c>
      <c r="J456">
        <v>9</v>
      </c>
      <c r="K456" s="312" t="s">
        <v>3606</v>
      </c>
      <c r="L456" s="821" t="s">
        <v>5299</v>
      </c>
      <c r="M456" s="776">
        <v>0</v>
      </c>
      <c r="N456" s="776">
        <v>0</v>
      </c>
      <c r="O456">
        <v>1</v>
      </c>
      <c r="P456">
        <v>1</v>
      </c>
      <c r="Q456">
        <v>1</v>
      </c>
      <c r="R456">
        <f t="shared" si="28"/>
        <v>3</v>
      </c>
      <c r="S456" s="821"/>
      <c r="T456" s="821"/>
      <c r="U456" s="821"/>
      <c r="V456" s="821"/>
      <c r="W456" s="821"/>
      <c r="X456" s="821"/>
    </row>
    <row r="457" spans="2:24" customFormat="1" ht="13.5"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customHeight="1">
      <c r="B458" s="944" t="s">
        <v>5147</v>
      </c>
      <c r="I458" s="309" t="s">
        <v>3648</v>
      </c>
      <c r="J458">
        <v>1</v>
      </c>
      <c r="K458" s="312" t="s">
        <v>3623</v>
      </c>
      <c r="L458" s="821" t="s">
        <v>5299</v>
      </c>
      <c r="M458">
        <v>0</v>
      </c>
      <c r="N458">
        <v>0</v>
      </c>
      <c r="O458">
        <v>1</v>
      </c>
      <c r="P458">
        <v>0</v>
      </c>
      <c r="Q458">
        <v>0</v>
      </c>
      <c r="R458">
        <f t="shared" si="28"/>
        <v>1</v>
      </c>
      <c r="S458" s="821"/>
      <c r="T458" s="821"/>
      <c r="U458" s="821"/>
      <c r="V458" s="821"/>
      <c r="W458" s="821"/>
      <c r="X458" s="821"/>
    </row>
    <row r="459" spans="2:24" customFormat="1" ht="13.5"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customHeight="1">
      <c r="B464" s="606" t="s">
        <v>5269</v>
      </c>
      <c r="I464" s="309" t="s">
        <v>3648</v>
      </c>
      <c r="J464">
        <v>3</v>
      </c>
      <c r="K464" s="312" t="s">
        <v>3616</v>
      </c>
      <c r="L464" s="821" t="s">
        <v>5299</v>
      </c>
      <c r="M464">
        <v>0</v>
      </c>
      <c r="N464">
        <v>1</v>
      </c>
      <c r="O464">
        <v>0</v>
      </c>
      <c r="P464">
        <v>0</v>
      </c>
      <c r="Q464">
        <v>0</v>
      </c>
      <c r="R464">
        <f t="shared" si="28"/>
        <v>1</v>
      </c>
      <c r="S464" s="821"/>
      <c r="T464" s="821"/>
      <c r="U464" s="821"/>
      <c r="V464" s="821"/>
      <c r="W464" s="821"/>
      <c r="X464" s="821"/>
    </row>
    <row r="465" spans="2:30" customFormat="1" ht="13.5"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customHeight="1">
      <c r="B466" s="962" t="s">
        <v>5487</v>
      </c>
      <c r="I466" s="309" t="s">
        <v>3648</v>
      </c>
      <c r="J466" s="957">
        <v>3</v>
      </c>
      <c r="K466" s="312" t="s">
        <v>3623</v>
      </c>
      <c r="L466" s="821" t="s">
        <v>5299</v>
      </c>
      <c r="M466" s="776">
        <v>0</v>
      </c>
      <c r="N466">
        <v>1</v>
      </c>
      <c r="O466">
        <v>1</v>
      </c>
      <c r="P466">
        <v>0</v>
      </c>
      <c r="Q466">
        <v>2</v>
      </c>
      <c r="R466">
        <f t="shared" si="28"/>
        <v>4</v>
      </c>
      <c r="S466" s="821"/>
      <c r="T466" s="821"/>
      <c r="U466" s="821"/>
      <c r="V466" s="821"/>
      <c r="W466" s="821"/>
      <c r="X466" s="821"/>
      <c r="Y466"/>
      <c r="Z466"/>
      <c r="AA466"/>
      <c r="AB466"/>
      <c r="AC466"/>
      <c r="AD466"/>
    </row>
    <row r="467" spans="2:30" customFormat="1" ht="14">
      <c r="B467" s="606" t="s">
        <v>5172</v>
      </c>
      <c r="I467" s="309" t="s">
        <v>3648</v>
      </c>
      <c r="J467">
        <v>4</v>
      </c>
      <c r="K467" s="312" t="s">
        <v>3606</v>
      </c>
      <c r="L467" s="821" t="s">
        <v>5299</v>
      </c>
      <c r="M467" s="776">
        <v>0</v>
      </c>
      <c r="N467" s="776">
        <v>0</v>
      </c>
      <c r="O467">
        <v>1</v>
      </c>
      <c r="P467">
        <v>1</v>
      </c>
      <c r="Q467" s="776">
        <v>0</v>
      </c>
      <c r="R467">
        <f t="shared" si="28"/>
        <v>2</v>
      </c>
      <c r="S467" s="821"/>
      <c r="T467" s="821"/>
      <c r="U467" s="821"/>
      <c r="V467" s="821"/>
      <c r="W467" s="821"/>
      <c r="X467" s="821"/>
    </row>
    <row r="468" spans="2:30" customFormat="1" ht="13.5"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
      <c r="B469" s="606" t="s">
        <v>5170</v>
      </c>
      <c r="I469" s="309" t="s">
        <v>3648</v>
      </c>
      <c r="J469">
        <v>6</v>
      </c>
      <c r="K469" s="312" t="s">
        <v>3606</v>
      </c>
      <c r="L469" s="821" t="s">
        <v>5299</v>
      </c>
      <c r="M469">
        <v>1</v>
      </c>
      <c r="N469" s="776">
        <v>0</v>
      </c>
      <c r="O469">
        <v>1</v>
      </c>
      <c r="P469">
        <v>1</v>
      </c>
      <c r="Q469">
        <v>1</v>
      </c>
      <c r="R469">
        <f t="shared" si="28"/>
        <v>4</v>
      </c>
      <c r="S469" s="821"/>
      <c r="T469" s="821"/>
      <c r="U469" s="821"/>
      <c r="V469" s="821"/>
      <c r="W469" s="821"/>
      <c r="X469" s="821"/>
    </row>
    <row r="470" spans="2:30" customFormat="1" ht="13.5" customHeight="1">
      <c r="B470" t="s">
        <v>5085</v>
      </c>
      <c r="I470" s="309" t="s">
        <v>3634</v>
      </c>
      <c r="J470">
        <v>1</v>
      </c>
      <c r="K470" s="312" t="s">
        <v>3616</v>
      </c>
      <c r="L470" s="821" t="s">
        <v>5299</v>
      </c>
      <c r="M470">
        <v>1</v>
      </c>
      <c r="N470">
        <v>0</v>
      </c>
      <c r="O470">
        <v>0</v>
      </c>
      <c r="P470">
        <v>0</v>
      </c>
      <c r="Q470">
        <v>0</v>
      </c>
      <c r="R470">
        <f t="shared" si="28"/>
        <v>1</v>
      </c>
      <c r="S470" s="821"/>
      <c r="T470" s="821"/>
      <c r="U470" s="821"/>
      <c r="V470" s="821"/>
      <c r="W470" s="821"/>
      <c r="X470" s="821"/>
    </row>
    <row r="471" spans="2:30" customFormat="1" ht="13.5"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
      <c r="B474" s="606" t="s">
        <v>5179</v>
      </c>
      <c r="I474" s="309" t="s">
        <v>3634</v>
      </c>
      <c r="J474">
        <v>3</v>
      </c>
      <c r="K474" s="312" t="s">
        <v>3606</v>
      </c>
      <c r="L474" s="821" t="s">
        <v>5299</v>
      </c>
      <c r="M474">
        <v>1</v>
      </c>
      <c r="N474">
        <v>1</v>
      </c>
      <c r="O474" s="776">
        <v>0</v>
      </c>
      <c r="P474">
        <v>1</v>
      </c>
      <c r="Q474">
        <v>1</v>
      </c>
      <c r="R474">
        <f t="shared" si="28"/>
        <v>4</v>
      </c>
      <c r="S474" s="821"/>
      <c r="T474" s="821"/>
      <c r="U474" s="821"/>
      <c r="V474" s="821"/>
      <c r="W474" s="821"/>
      <c r="X474" s="821"/>
    </row>
    <row r="475" spans="2:30" customFormat="1" ht="13.5"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customHeight="1">
      <c r="B476" t="s">
        <v>5110</v>
      </c>
      <c r="I476" s="309" t="s">
        <v>3634</v>
      </c>
      <c r="J476">
        <v>5</v>
      </c>
      <c r="K476" s="312" t="s">
        <v>3623</v>
      </c>
      <c r="L476" s="821" t="s">
        <v>5299</v>
      </c>
      <c r="M476">
        <v>1</v>
      </c>
      <c r="N476">
        <v>1</v>
      </c>
      <c r="O476">
        <v>2</v>
      </c>
      <c r="P476">
        <v>0</v>
      </c>
      <c r="Q476">
        <v>0</v>
      </c>
      <c r="R476">
        <f t="shared" si="28"/>
        <v>4</v>
      </c>
      <c r="S476" s="821"/>
      <c r="T476" s="821"/>
      <c r="U476" s="821"/>
      <c r="V476" s="821"/>
      <c r="W476" s="821"/>
      <c r="X476" s="821"/>
    </row>
    <row r="477" spans="2:30" customFormat="1" ht="14">
      <c r="B477" s="606" t="s">
        <v>5167</v>
      </c>
      <c r="I477" s="309" t="s">
        <v>3634</v>
      </c>
      <c r="J477">
        <v>5</v>
      </c>
      <c r="K477" s="312" t="s">
        <v>3606</v>
      </c>
      <c r="L477" s="821" t="s">
        <v>5299</v>
      </c>
      <c r="M477" s="776">
        <v>0</v>
      </c>
      <c r="N477">
        <v>1</v>
      </c>
      <c r="O477" s="776">
        <v>0</v>
      </c>
      <c r="P477">
        <v>1</v>
      </c>
      <c r="Q477">
        <v>1</v>
      </c>
      <c r="R477">
        <f t="shared" si="28"/>
        <v>3</v>
      </c>
      <c r="S477" s="821"/>
      <c r="T477" s="821"/>
      <c r="U477" s="821"/>
      <c r="V477" s="821"/>
      <c r="W477" s="821"/>
      <c r="X477" s="821"/>
    </row>
    <row r="478" spans="2:30" customFormat="1" ht="13.5"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customHeight="1">
      <c r="B480" t="s">
        <v>5131</v>
      </c>
      <c r="I480" s="309" t="s">
        <v>3634</v>
      </c>
      <c r="J480">
        <v>8</v>
      </c>
      <c r="K480" s="312" t="s">
        <v>3623</v>
      </c>
      <c r="L480" s="821" t="s">
        <v>5299</v>
      </c>
      <c r="M480">
        <v>1</v>
      </c>
      <c r="N480">
        <v>1</v>
      </c>
      <c r="O480">
        <v>2</v>
      </c>
      <c r="P480">
        <v>2</v>
      </c>
      <c r="Q480">
        <v>1</v>
      </c>
      <c r="R480">
        <f t="shared" si="28"/>
        <v>7</v>
      </c>
      <c r="S480" s="821"/>
      <c r="T480" s="821"/>
      <c r="U480" s="821"/>
      <c r="V480" s="821"/>
      <c r="W480" s="821"/>
      <c r="X480" s="821"/>
    </row>
    <row r="481" spans="2:24" customFormat="1" ht="13.5"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customHeight="1">
      <c r="B484" t="s">
        <v>5080</v>
      </c>
      <c r="I484" s="734" t="s">
        <v>3706</v>
      </c>
      <c r="J484">
        <v>2</v>
      </c>
      <c r="K484" s="312" t="s">
        <v>3623</v>
      </c>
      <c r="L484" s="821" t="s">
        <v>5299</v>
      </c>
      <c r="M484">
        <v>1</v>
      </c>
      <c r="N484">
        <v>2</v>
      </c>
      <c r="O484">
        <v>0</v>
      </c>
      <c r="P484">
        <v>2</v>
      </c>
      <c r="Q484">
        <v>1</v>
      </c>
      <c r="R484">
        <f t="shared" si="28"/>
        <v>6</v>
      </c>
      <c r="S484" s="821"/>
      <c r="T484" s="821"/>
      <c r="U484" s="821"/>
      <c r="V484" s="821"/>
      <c r="W484" s="821"/>
      <c r="X484" s="821"/>
    </row>
    <row r="485" spans="2:24" customFormat="1" ht="13.5" customHeight="1">
      <c r="B485" s="606" t="s">
        <v>5250</v>
      </c>
      <c r="I485" s="734" t="s">
        <v>3706</v>
      </c>
      <c r="J485">
        <v>3</v>
      </c>
      <c r="K485" s="312" t="s">
        <v>3616</v>
      </c>
      <c r="L485" s="821" t="s">
        <v>5299</v>
      </c>
      <c r="M485">
        <v>1</v>
      </c>
      <c r="N485" s="776">
        <v>0</v>
      </c>
      <c r="O485">
        <v>0</v>
      </c>
      <c r="P485" s="776">
        <v>0</v>
      </c>
      <c r="Q485">
        <v>0</v>
      </c>
      <c r="R485">
        <f t="shared" si="28"/>
        <v>1</v>
      </c>
      <c r="S485" s="821"/>
      <c r="T485" s="821"/>
      <c r="U485" s="821"/>
      <c r="V485" s="821"/>
      <c r="W485" s="821"/>
      <c r="X485" s="821"/>
    </row>
    <row r="486" spans="2:24" customFormat="1" ht="13.5"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
      <c r="B487" s="606" t="s">
        <v>5175</v>
      </c>
      <c r="I487" s="734" t="s">
        <v>3706</v>
      </c>
      <c r="J487">
        <v>3</v>
      </c>
      <c r="K487" s="312" t="s">
        <v>3606</v>
      </c>
      <c r="L487" s="821" t="s">
        <v>5299</v>
      </c>
      <c r="M487">
        <v>1</v>
      </c>
      <c r="N487">
        <v>1</v>
      </c>
      <c r="O487">
        <v>1</v>
      </c>
      <c r="P487" s="776">
        <v>0</v>
      </c>
      <c r="Q487" s="776">
        <v>0</v>
      </c>
      <c r="R487">
        <f t="shared" si="28"/>
        <v>3</v>
      </c>
      <c r="S487" s="821"/>
      <c r="T487" s="821"/>
      <c r="U487" s="821"/>
      <c r="V487" s="821"/>
      <c r="W487" s="821"/>
      <c r="X487" s="821"/>
    </row>
    <row r="488" spans="2:24" customFormat="1" ht="13.5" customHeight="1">
      <c r="B488" t="s">
        <v>5076</v>
      </c>
      <c r="I488" s="734" t="s">
        <v>3706</v>
      </c>
      <c r="J488">
        <v>4</v>
      </c>
      <c r="K488" s="312" t="s">
        <v>3623</v>
      </c>
      <c r="L488" s="821" t="s">
        <v>5299</v>
      </c>
      <c r="M488">
        <v>1</v>
      </c>
      <c r="N488">
        <v>0</v>
      </c>
      <c r="O488">
        <v>0</v>
      </c>
      <c r="P488">
        <v>0</v>
      </c>
      <c r="Q488">
        <v>0</v>
      </c>
      <c r="R488">
        <f t="shared" si="28"/>
        <v>1</v>
      </c>
      <c r="S488" s="821"/>
      <c r="T488" s="821"/>
      <c r="U488" s="821"/>
      <c r="V488" s="821"/>
      <c r="W488" s="821"/>
      <c r="X488" s="821"/>
    </row>
    <row r="489" spans="2:24" customFormat="1" ht="14">
      <c r="B489" s="606" t="s">
        <v>5171</v>
      </c>
      <c r="I489" s="734" t="s">
        <v>3706</v>
      </c>
      <c r="J489">
        <v>4</v>
      </c>
      <c r="K489" s="312" t="s">
        <v>3606</v>
      </c>
      <c r="L489" s="821" t="s">
        <v>5299</v>
      </c>
      <c r="M489">
        <v>1</v>
      </c>
      <c r="N489" s="776">
        <v>0</v>
      </c>
      <c r="O489">
        <v>1</v>
      </c>
      <c r="P489">
        <v>1</v>
      </c>
      <c r="Q489">
        <v>0</v>
      </c>
      <c r="R489">
        <f t="shared" si="28"/>
        <v>3</v>
      </c>
      <c r="S489" s="821"/>
      <c r="T489" s="821"/>
      <c r="U489" s="821"/>
      <c r="V489" s="821"/>
      <c r="W489" s="821"/>
      <c r="X489" s="821"/>
    </row>
    <row r="490" spans="2:24" customFormat="1" ht="13.5"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customHeight="1">
      <c r="B491" s="606" t="s">
        <v>5957</v>
      </c>
      <c r="I491" s="734" t="s">
        <v>3706</v>
      </c>
      <c r="J491">
        <v>7</v>
      </c>
      <c r="K491" s="312" t="s">
        <v>3623</v>
      </c>
      <c r="L491" s="821" t="s">
        <v>5299</v>
      </c>
      <c r="M491">
        <v>1</v>
      </c>
      <c r="N491">
        <v>0</v>
      </c>
      <c r="O491">
        <v>0</v>
      </c>
      <c r="P491">
        <v>1</v>
      </c>
      <c r="Q491">
        <v>2</v>
      </c>
      <c r="R491">
        <f t="shared" si="28"/>
        <v>4</v>
      </c>
      <c r="S491" s="821"/>
      <c r="T491" s="821"/>
      <c r="U491" s="821"/>
      <c r="V491" s="821"/>
      <c r="W491" s="821"/>
      <c r="X491" s="821"/>
    </row>
    <row r="492" spans="2:24" customFormat="1" ht="13.5"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customHeight="1">
      <c r="B494" t="s">
        <v>5106</v>
      </c>
      <c r="I494" s="309" t="s">
        <v>3661</v>
      </c>
      <c r="J494">
        <v>2</v>
      </c>
      <c r="K494" s="312" t="s">
        <v>3623</v>
      </c>
      <c r="L494" s="821" t="s">
        <v>5299</v>
      </c>
      <c r="M494">
        <v>2</v>
      </c>
      <c r="N494">
        <v>2</v>
      </c>
      <c r="O494">
        <v>1</v>
      </c>
      <c r="P494">
        <v>1</v>
      </c>
      <c r="Q494">
        <v>1</v>
      </c>
      <c r="R494">
        <f t="shared" si="28"/>
        <v>7</v>
      </c>
      <c r="S494" s="821"/>
      <c r="T494" s="821"/>
      <c r="U494" s="821"/>
      <c r="V494" s="821"/>
      <c r="W494" s="821"/>
      <c r="X494" s="821"/>
    </row>
    <row r="495" spans="2:24" customFormat="1" ht="13.5"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
      <c r="B496" s="606" t="s">
        <v>5178</v>
      </c>
      <c r="I496" s="309" t="s">
        <v>3661</v>
      </c>
      <c r="J496">
        <v>3</v>
      </c>
      <c r="K496" s="312" t="s">
        <v>3606</v>
      </c>
      <c r="L496" s="821" t="s">
        <v>5299</v>
      </c>
      <c r="M496">
        <v>1</v>
      </c>
      <c r="N496">
        <v>1</v>
      </c>
      <c r="O496" s="776">
        <v>0</v>
      </c>
      <c r="P496">
        <v>1</v>
      </c>
      <c r="Q496">
        <v>1</v>
      </c>
      <c r="R496">
        <f t="shared" si="28"/>
        <v>4</v>
      </c>
      <c r="S496" s="821"/>
      <c r="T496" s="821"/>
      <c r="U496" s="821"/>
      <c r="V496" s="821"/>
      <c r="W496" s="821"/>
      <c r="X496" s="821"/>
    </row>
    <row r="497" spans="2:24" customFormat="1" ht="13.5" customHeight="1">
      <c r="B497" t="s">
        <v>5107</v>
      </c>
      <c r="I497" s="309" t="s">
        <v>3661</v>
      </c>
      <c r="J497">
        <v>3</v>
      </c>
      <c r="K497" s="312" t="s">
        <v>3616</v>
      </c>
      <c r="L497" s="821" t="s">
        <v>5299</v>
      </c>
      <c r="M497">
        <v>1</v>
      </c>
      <c r="N497">
        <v>0</v>
      </c>
      <c r="O497">
        <v>0</v>
      </c>
      <c r="P497">
        <v>0</v>
      </c>
      <c r="Q497">
        <v>0</v>
      </c>
      <c r="R497">
        <f t="shared" si="28"/>
        <v>1</v>
      </c>
      <c r="S497" s="821"/>
      <c r="T497" s="821"/>
      <c r="U497" s="821"/>
      <c r="V497" s="821"/>
      <c r="W497" s="821"/>
      <c r="X497" s="821"/>
    </row>
    <row r="498" spans="2:24" customFormat="1" ht="13.5" customHeight="1">
      <c r="B498" s="606" t="s">
        <v>5506</v>
      </c>
      <c r="I498" s="309" t="s">
        <v>3661</v>
      </c>
      <c r="J498">
        <v>4</v>
      </c>
      <c r="K498" s="312" t="s">
        <v>3623</v>
      </c>
      <c r="L498" s="821" t="s">
        <v>5299</v>
      </c>
      <c r="M498" s="415">
        <v>0</v>
      </c>
      <c r="N498">
        <v>0</v>
      </c>
      <c r="O498">
        <v>2</v>
      </c>
      <c r="P498">
        <v>2</v>
      </c>
      <c r="Q498" s="415">
        <v>0</v>
      </c>
      <c r="R498">
        <f t="shared" si="28"/>
        <v>4</v>
      </c>
      <c r="S498" s="821"/>
      <c r="T498" s="821"/>
      <c r="U498" s="821"/>
      <c r="V498" s="821"/>
      <c r="W498" s="821"/>
      <c r="X498" s="821"/>
    </row>
    <row r="499" spans="2:24" customFormat="1" ht="13.5"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
      <c r="B502" s="606" t="s">
        <v>5176</v>
      </c>
      <c r="I502" s="309" t="s">
        <v>3661</v>
      </c>
      <c r="J502">
        <v>8</v>
      </c>
      <c r="K502" s="312" t="s">
        <v>3606</v>
      </c>
      <c r="L502" s="821" t="s">
        <v>5299</v>
      </c>
      <c r="M502">
        <v>1</v>
      </c>
      <c r="N502">
        <v>1</v>
      </c>
      <c r="O502">
        <v>1</v>
      </c>
      <c r="P502">
        <v>1</v>
      </c>
      <c r="Q502" s="776">
        <v>0</v>
      </c>
      <c r="R502">
        <f t="shared" si="28"/>
        <v>4</v>
      </c>
      <c r="S502" s="821"/>
      <c r="T502" s="821"/>
      <c r="U502" s="821"/>
      <c r="V502" s="821"/>
      <c r="W502" s="821"/>
      <c r="X502" s="821"/>
    </row>
    <row r="503" spans="2:24" customFormat="1" ht="13.5"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customHeight="1">
      <c r="B508" t="s">
        <v>5088</v>
      </c>
      <c r="I508" s="309" t="s">
        <v>3673</v>
      </c>
      <c r="J508">
        <v>3</v>
      </c>
      <c r="K508" s="312" t="s">
        <v>3623</v>
      </c>
      <c r="L508" s="821" t="s">
        <v>5299</v>
      </c>
      <c r="M508">
        <v>2</v>
      </c>
      <c r="N508">
        <v>2</v>
      </c>
      <c r="O508">
        <v>2</v>
      </c>
      <c r="P508">
        <v>2</v>
      </c>
      <c r="Q508">
        <v>2</v>
      </c>
      <c r="R508">
        <f t="shared" si="28"/>
        <v>10</v>
      </c>
      <c r="S508" s="821"/>
      <c r="T508" s="821"/>
      <c r="U508" s="821"/>
      <c r="V508" s="821"/>
      <c r="W508" s="821"/>
      <c r="X508" s="821"/>
    </row>
    <row r="509" spans="2:24" customFormat="1" ht="13.5" customHeight="1">
      <c r="B509" s="944" t="s">
        <v>5217</v>
      </c>
      <c r="I509" s="309" t="s">
        <v>3673</v>
      </c>
      <c r="J509">
        <v>4</v>
      </c>
      <c r="K509" s="312" t="s">
        <v>3623</v>
      </c>
      <c r="L509" s="821" t="s">
        <v>5299</v>
      </c>
      <c r="M509">
        <v>0</v>
      </c>
      <c r="N509" s="415">
        <v>1</v>
      </c>
      <c r="O509">
        <v>0</v>
      </c>
      <c r="P509">
        <v>1</v>
      </c>
      <c r="Q509" s="415">
        <v>1</v>
      </c>
      <c r="R509">
        <f t="shared" si="28"/>
        <v>3</v>
      </c>
      <c r="S509" s="821"/>
      <c r="T509" s="821"/>
      <c r="U509" s="821"/>
      <c r="V509" s="821"/>
      <c r="W509" s="821"/>
      <c r="X509" s="821"/>
    </row>
    <row r="510" spans="2:24" customFormat="1" ht="13.5" customHeight="1">
      <c r="B510" t="s">
        <v>5090</v>
      </c>
      <c r="I510" s="309" t="s">
        <v>3673</v>
      </c>
      <c r="J510">
        <v>4</v>
      </c>
      <c r="K510" s="312" t="s">
        <v>3616</v>
      </c>
      <c r="L510" s="821" t="s">
        <v>5299</v>
      </c>
      <c r="M510">
        <v>0</v>
      </c>
      <c r="N510">
        <v>0</v>
      </c>
      <c r="O510">
        <v>1</v>
      </c>
      <c r="P510">
        <v>0</v>
      </c>
      <c r="Q510">
        <v>0</v>
      </c>
      <c r="R510">
        <f t="shared" si="28"/>
        <v>1</v>
      </c>
      <c r="S510" s="821"/>
      <c r="T510" s="821"/>
      <c r="U510" s="821"/>
      <c r="V510" s="821"/>
      <c r="W510" s="821"/>
      <c r="X510" s="821"/>
    </row>
    <row r="511" spans="2:24" customFormat="1" ht="13.5"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
      <c r="B512" t="s">
        <v>5120</v>
      </c>
      <c r="I512" s="309" t="s">
        <v>3673</v>
      </c>
      <c r="J512">
        <v>5</v>
      </c>
      <c r="K512" s="312" t="s">
        <v>3606</v>
      </c>
      <c r="L512" s="821" t="s">
        <v>5299</v>
      </c>
      <c r="M512">
        <v>1</v>
      </c>
      <c r="N512">
        <v>1</v>
      </c>
      <c r="O512">
        <v>1</v>
      </c>
      <c r="P512">
        <v>1</v>
      </c>
      <c r="Q512">
        <v>1</v>
      </c>
      <c r="R512">
        <f t="shared" si="28"/>
        <v>5</v>
      </c>
      <c r="S512" s="821"/>
      <c r="T512" s="821"/>
      <c r="U512" s="821"/>
      <c r="V512" s="821"/>
      <c r="W512" s="821"/>
      <c r="X512" s="821"/>
    </row>
    <row r="513" spans="2:24" customFormat="1" ht="13.5"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
      <c r="B514" s="606" t="s">
        <v>5177</v>
      </c>
      <c r="I514" s="309" t="s">
        <v>3673</v>
      </c>
      <c r="J514">
        <v>6</v>
      </c>
      <c r="K514" s="312" t="s">
        <v>3606</v>
      </c>
      <c r="L514" s="821" t="s">
        <v>5299</v>
      </c>
      <c r="M514" s="776">
        <v>0</v>
      </c>
      <c r="N514" s="776">
        <v>0</v>
      </c>
      <c r="O514">
        <v>1</v>
      </c>
      <c r="P514" s="776">
        <v>0</v>
      </c>
      <c r="Q514" s="776">
        <v>0</v>
      </c>
      <c r="R514">
        <f t="shared" si="28"/>
        <v>1</v>
      </c>
      <c r="S514" s="821"/>
      <c r="T514" s="821"/>
      <c r="U514" s="821"/>
      <c r="V514" s="821"/>
      <c r="W514" s="821"/>
      <c r="X514" s="821"/>
    </row>
    <row r="515" spans="2:24" customFormat="1" ht="13.5"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customHeight="1">
      <c r="B522" s="944" t="s">
        <v>5189</v>
      </c>
      <c r="I522" s="309" t="s">
        <v>3691</v>
      </c>
      <c r="J522">
        <v>5</v>
      </c>
      <c r="K522" s="312" t="s">
        <v>3623</v>
      </c>
      <c r="L522" s="821" t="s">
        <v>5299</v>
      </c>
      <c r="M522">
        <v>0</v>
      </c>
      <c r="N522">
        <v>0</v>
      </c>
      <c r="O522">
        <v>0</v>
      </c>
      <c r="P522">
        <v>2</v>
      </c>
      <c r="Q522">
        <v>0</v>
      </c>
      <c r="R522">
        <f t="shared" si="29"/>
        <v>2</v>
      </c>
      <c r="S522" s="821"/>
      <c r="T522" s="821"/>
      <c r="U522" s="821"/>
      <c r="V522" s="821"/>
      <c r="W522" s="821"/>
      <c r="X522" s="821"/>
    </row>
    <row r="523" spans="2:24" customFormat="1" ht="14">
      <c r="B523" s="606" t="s">
        <v>5173</v>
      </c>
      <c r="I523" s="309" t="s">
        <v>3691</v>
      </c>
      <c r="J523">
        <v>5</v>
      </c>
      <c r="K523" s="312" t="s">
        <v>3606</v>
      </c>
      <c r="L523" s="821" t="s">
        <v>5299</v>
      </c>
      <c r="M523">
        <v>1</v>
      </c>
      <c r="N523">
        <v>1</v>
      </c>
      <c r="O523" s="776">
        <v>0</v>
      </c>
      <c r="P523">
        <v>1</v>
      </c>
      <c r="Q523">
        <v>1</v>
      </c>
      <c r="R523">
        <f t="shared" si="29"/>
        <v>4</v>
      </c>
      <c r="S523" s="821"/>
      <c r="T523" s="821"/>
      <c r="U523" s="821"/>
      <c r="V523" s="821"/>
      <c r="W523" s="821"/>
      <c r="X523" s="821"/>
    </row>
    <row r="524" spans="2:24" customFormat="1" ht="13.5" customHeight="1">
      <c r="B524" t="s">
        <v>5137</v>
      </c>
      <c r="I524" s="309" t="s">
        <v>3691</v>
      </c>
      <c r="J524">
        <v>5</v>
      </c>
      <c r="K524" s="312" t="s">
        <v>3623</v>
      </c>
      <c r="L524" s="821" t="s">
        <v>5299</v>
      </c>
      <c r="M524">
        <v>1</v>
      </c>
      <c r="N524">
        <v>2</v>
      </c>
      <c r="O524">
        <v>1</v>
      </c>
      <c r="P524">
        <v>2</v>
      </c>
      <c r="Q524">
        <v>2</v>
      </c>
      <c r="R524">
        <f t="shared" si="29"/>
        <v>8</v>
      </c>
      <c r="S524" s="821"/>
      <c r="T524" s="821"/>
      <c r="U524" s="821"/>
      <c r="V524" s="821"/>
      <c r="W524" s="821"/>
      <c r="X524" s="821"/>
    </row>
    <row r="525" spans="2:24" customFormat="1" ht="14">
      <c r="B525" s="606" t="s">
        <v>5169</v>
      </c>
      <c r="I525" s="309" t="s">
        <v>3691</v>
      </c>
      <c r="J525">
        <v>6</v>
      </c>
      <c r="K525" s="312" t="s">
        <v>3606</v>
      </c>
      <c r="L525" s="821" t="s">
        <v>5299</v>
      </c>
      <c r="M525" s="776">
        <v>0</v>
      </c>
      <c r="N525">
        <v>1</v>
      </c>
      <c r="O525">
        <v>1</v>
      </c>
      <c r="P525">
        <v>1</v>
      </c>
      <c r="Q525">
        <v>1</v>
      </c>
      <c r="R525">
        <f t="shared" si="29"/>
        <v>4</v>
      </c>
      <c r="S525" s="821"/>
      <c r="T525" s="821"/>
      <c r="U525" s="821"/>
      <c r="V525" s="821"/>
      <c r="W525" s="821"/>
      <c r="X525" s="821"/>
    </row>
    <row r="526" spans="2:24" customFormat="1" ht="13.5"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customHeight="1">
      <c r="B532" s="944" t="s">
        <v>5472</v>
      </c>
      <c r="I532" s="309" t="s">
        <v>3723</v>
      </c>
      <c r="J532">
        <v>3</v>
      </c>
      <c r="K532" s="312" t="s">
        <v>3623</v>
      </c>
      <c r="L532" s="821" t="s">
        <v>5299</v>
      </c>
      <c r="M532" s="415">
        <v>0</v>
      </c>
      <c r="N532" s="415">
        <v>0</v>
      </c>
      <c r="O532">
        <v>0</v>
      </c>
      <c r="P532">
        <v>2</v>
      </c>
      <c r="Q532" s="415">
        <v>1</v>
      </c>
      <c r="R532">
        <f t="shared" si="30"/>
        <v>3</v>
      </c>
      <c r="S532" s="821"/>
      <c r="T532" s="821"/>
      <c r="U532" s="821"/>
      <c r="V532" s="821"/>
      <c r="W532" s="821"/>
      <c r="X532" s="821"/>
    </row>
    <row r="533" spans="2:24" customFormat="1" ht="13.5"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customHeight="1">
      <c r="B534" s="944" t="s">
        <v>5211</v>
      </c>
      <c r="I534" s="309" t="s">
        <v>3723</v>
      </c>
      <c r="J534">
        <v>4</v>
      </c>
      <c r="K534" s="312" t="s">
        <v>3623</v>
      </c>
      <c r="L534" s="821" t="s">
        <v>5299</v>
      </c>
      <c r="M534" s="415">
        <v>0</v>
      </c>
      <c r="N534" s="415">
        <v>0</v>
      </c>
      <c r="O534" s="415">
        <v>0</v>
      </c>
      <c r="P534">
        <v>2</v>
      </c>
      <c r="Q534" s="415">
        <v>0</v>
      </c>
      <c r="R534">
        <f t="shared" si="30"/>
        <v>2</v>
      </c>
      <c r="S534" s="821"/>
      <c r="T534" s="821"/>
      <c r="U534" s="821"/>
      <c r="V534" s="821"/>
      <c r="W534" s="821"/>
      <c r="X534" s="821"/>
    </row>
    <row r="535" spans="2:24" customFormat="1" ht="13.5"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
      <c r="B537" s="606" t="s">
        <v>5168</v>
      </c>
      <c r="I537" s="309" t="s">
        <v>3723</v>
      </c>
      <c r="J537">
        <v>7</v>
      </c>
      <c r="K537" s="312" t="s">
        <v>3606</v>
      </c>
      <c r="L537" s="821" t="s">
        <v>5299</v>
      </c>
      <c r="M537" s="776">
        <v>0</v>
      </c>
      <c r="N537">
        <v>1</v>
      </c>
      <c r="O537" s="776">
        <v>0</v>
      </c>
      <c r="P537">
        <v>1</v>
      </c>
      <c r="Q537">
        <v>1</v>
      </c>
      <c r="R537">
        <f t="shared" si="30"/>
        <v>3</v>
      </c>
      <c r="S537" s="821"/>
      <c r="T537" s="821"/>
      <c r="U537" s="821"/>
      <c r="V537" s="821"/>
      <c r="W537" s="821"/>
      <c r="X537" s="821"/>
    </row>
    <row r="538" spans="2:24" customFormat="1" ht="14">
      <c r="B538" s="606" t="s">
        <v>5180</v>
      </c>
      <c r="I538" s="309" t="s">
        <v>3723</v>
      </c>
      <c r="J538">
        <v>8</v>
      </c>
      <c r="K538" s="312" t="s">
        <v>3606</v>
      </c>
      <c r="L538" s="821" t="s">
        <v>5299</v>
      </c>
      <c r="M538">
        <v>1</v>
      </c>
      <c r="N538">
        <v>1</v>
      </c>
      <c r="O538">
        <v>1</v>
      </c>
      <c r="P538" s="776">
        <v>0</v>
      </c>
      <c r="Q538">
        <v>1</v>
      </c>
      <c r="R538">
        <f t="shared" si="30"/>
        <v>4</v>
      </c>
      <c r="S538" s="821"/>
      <c r="T538" s="821"/>
      <c r="U538" s="821"/>
      <c r="V538" s="821"/>
      <c r="W538" s="821"/>
      <c r="X538" s="821"/>
    </row>
    <row r="539" spans="2:24" customFormat="1" ht="13.5"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customHeight="1">
      <c r="B541" t="s">
        <v>5064</v>
      </c>
      <c r="I541" s="309" t="s">
        <v>3737</v>
      </c>
      <c r="J541">
        <v>2</v>
      </c>
      <c r="K541" s="312" t="s">
        <v>3616</v>
      </c>
      <c r="L541" s="821" t="s">
        <v>5299</v>
      </c>
      <c r="M541">
        <v>0</v>
      </c>
      <c r="N541">
        <v>0</v>
      </c>
      <c r="O541">
        <v>1</v>
      </c>
      <c r="P541">
        <v>0</v>
      </c>
      <c r="Q541">
        <v>0</v>
      </c>
      <c r="R541">
        <f t="shared" si="31"/>
        <v>1</v>
      </c>
      <c r="S541" s="821"/>
      <c r="T541" s="821"/>
      <c r="U541" s="821"/>
      <c r="V541" s="821"/>
      <c r="W541" s="821"/>
      <c r="X541" s="821"/>
    </row>
    <row r="542" spans="2:24" customFormat="1" ht="13.5" customHeight="1">
      <c r="B542" t="s">
        <v>5115</v>
      </c>
      <c r="I542" s="309" t="s">
        <v>3737</v>
      </c>
      <c r="J542">
        <v>3</v>
      </c>
      <c r="K542" s="312" t="s">
        <v>3623</v>
      </c>
      <c r="L542" s="821" t="s">
        <v>5299</v>
      </c>
      <c r="M542">
        <v>2</v>
      </c>
      <c r="N542">
        <v>2</v>
      </c>
      <c r="O542">
        <v>2</v>
      </c>
      <c r="P542">
        <v>2</v>
      </c>
      <c r="Q542">
        <v>2</v>
      </c>
      <c r="R542">
        <f t="shared" si="31"/>
        <v>10</v>
      </c>
      <c r="S542" s="821"/>
      <c r="T542" s="821"/>
      <c r="U542" s="821"/>
      <c r="V542" s="821"/>
      <c r="W542" s="821"/>
      <c r="X542" s="821"/>
    </row>
    <row r="543" spans="2:24" customFormat="1" ht="13.5"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customHeight="1">
      <c r="B545" t="s">
        <v>5065</v>
      </c>
      <c r="I545" s="309" t="s">
        <v>3737</v>
      </c>
      <c r="J545">
        <v>3</v>
      </c>
      <c r="K545" s="312" t="s">
        <v>3623</v>
      </c>
      <c r="L545" s="821" t="s">
        <v>5299</v>
      </c>
      <c r="M545">
        <v>2</v>
      </c>
      <c r="N545">
        <v>1</v>
      </c>
      <c r="O545">
        <v>1</v>
      </c>
      <c r="P545">
        <v>2</v>
      </c>
      <c r="Q545">
        <v>1</v>
      </c>
      <c r="R545">
        <f t="shared" si="31"/>
        <v>7</v>
      </c>
      <c r="S545" s="821"/>
      <c r="T545" s="821"/>
      <c r="U545" s="821"/>
      <c r="V545" s="821"/>
      <c r="W545" s="821"/>
      <c r="X545" s="821"/>
    </row>
    <row r="546" spans="2:24" customFormat="1" ht="14">
      <c r="B546" s="944" t="s">
        <v>5212</v>
      </c>
      <c r="I546" s="309" t="s">
        <v>3737</v>
      </c>
      <c r="J546">
        <v>3</v>
      </c>
      <c r="K546" s="312" t="s">
        <v>3606</v>
      </c>
      <c r="L546" s="821" t="s">
        <v>5299</v>
      </c>
      <c r="M546" s="776">
        <v>0</v>
      </c>
      <c r="N546" s="776">
        <v>0</v>
      </c>
      <c r="O546" s="776">
        <v>0</v>
      </c>
      <c r="P546" s="776">
        <v>0</v>
      </c>
      <c r="Q546">
        <v>1</v>
      </c>
      <c r="R546">
        <f t="shared" si="31"/>
        <v>1</v>
      </c>
      <c r="S546" s="821"/>
      <c r="T546" s="821"/>
      <c r="U546" s="821"/>
      <c r="V546" s="821"/>
      <c r="W546" s="821"/>
      <c r="X546" s="821"/>
    </row>
    <row r="547" spans="2:24" customFormat="1" ht="13.5"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
      <c r="B550" t="s">
        <v>5117</v>
      </c>
      <c r="I550" s="309" t="s">
        <v>3737</v>
      </c>
      <c r="J550">
        <v>8</v>
      </c>
      <c r="K550" s="312" t="s">
        <v>3606</v>
      </c>
      <c r="L550" s="821" t="s">
        <v>5299</v>
      </c>
      <c r="M550">
        <v>1</v>
      </c>
      <c r="N550">
        <v>1</v>
      </c>
      <c r="O550">
        <v>1</v>
      </c>
      <c r="P550">
        <v>1</v>
      </c>
      <c r="Q550">
        <v>1</v>
      </c>
      <c r="R550">
        <f t="shared" si="31"/>
        <v>5</v>
      </c>
      <c r="S550" s="821"/>
      <c r="T550" s="821"/>
      <c r="U550" s="821"/>
      <c r="V550" s="821"/>
      <c r="W550" s="821"/>
      <c r="X550" s="821"/>
    </row>
    <row r="551" spans="2:24" customFormat="1" ht="14.25"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customHeight="1" thickBot="1">
      <c r="B556" t="s">
        <v>5073</v>
      </c>
      <c r="I556" s="920" t="s">
        <v>3754</v>
      </c>
      <c r="J556">
        <v>2</v>
      </c>
      <c r="K556" s="312" t="s">
        <v>3623</v>
      </c>
      <c r="L556" s="821" t="s">
        <v>5299</v>
      </c>
      <c r="M556">
        <v>2</v>
      </c>
      <c r="N556">
        <v>0</v>
      </c>
      <c r="O556">
        <v>0</v>
      </c>
      <c r="P556">
        <v>2</v>
      </c>
      <c r="Q556">
        <v>2</v>
      </c>
      <c r="R556">
        <f t="shared" si="32"/>
        <v>6</v>
      </c>
      <c r="S556" s="821"/>
      <c r="T556" s="821"/>
      <c r="U556" s="821"/>
      <c r="V556" s="821"/>
      <c r="W556" s="821"/>
      <c r="X556" s="821"/>
    </row>
    <row r="557" spans="2:24" customFormat="1" ht="14.25"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customHeight="1" thickBot="1">
      <c r="B558" s="606" t="s">
        <v>5156</v>
      </c>
      <c r="I558" s="920" t="s">
        <v>3754</v>
      </c>
      <c r="J558">
        <v>2</v>
      </c>
      <c r="K558" s="312" t="s">
        <v>3623</v>
      </c>
      <c r="L558" s="821" t="s">
        <v>5299</v>
      </c>
      <c r="M558">
        <v>1</v>
      </c>
      <c r="N558">
        <v>2</v>
      </c>
      <c r="O558">
        <v>1</v>
      </c>
      <c r="P558">
        <v>2</v>
      </c>
      <c r="Q558">
        <v>1</v>
      </c>
      <c r="R558">
        <f t="shared" si="32"/>
        <v>7</v>
      </c>
      <c r="S558" s="821"/>
      <c r="T558" s="821"/>
      <c r="U558" s="821"/>
      <c r="V558" s="821"/>
      <c r="W558" s="821"/>
      <c r="X558" s="821"/>
    </row>
    <row r="559" spans="2:24" customFormat="1" ht="14.25"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customHeight="1" thickBot="1">
      <c r="B562" t="s">
        <v>5068</v>
      </c>
      <c r="I562" s="920" t="s">
        <v>3754</v>
      </c>
      <c r="J562">
        <v>2</v>
      </c>
      <c r="K562" s="312" t="s">
        <v>3623</v>
      </c>
      <c r="L562" s="821" t="s">
        <v>5299</v>
      </c>
      <c r="M562">
        <v>1</v>
      </c>
      <c r="N562">
        <v>1</v>
      </c>
      <c r="O562">
        <v>1</v>
      </c>
      <c r="P562">
        <v>1</v>
      </c>
      <c r="Q562">
        <v>2</v>
      </c>
      <c r="R562">
        <f t="shared" si="32"/>
        <v>6</v>
      </c>
      <c r="S562" s="821"/>
      <c r="T562" s="821"/>
      <c r="U562" s="821"/>
      <c r="V562" s="821"/>
      <c r="W562" s="821"/>
      <c r="X562" s="821"/>
    </row>
    <row r="563" spans="2:24" customFormat="1" ht="13.5"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customHeight="1" thickBot="1">
      <c r="B565" t="s">
        <v>5113</v>
      </c>
      <c r="I565" s="920" t="s">
        <v>3754</v>
      </c>
      <c r="J565">
        <v>3</v>
      </c>
      <c r="K565" s="312" t="s">
        <v>3623</v>
      </c>
      <c r="L565" s="821" t="s">
        <v>5299</v>
      </c>
      <c r="M565">
        <v>2</v>
      </c>
      <c r="N565">
        <v>2</v>
      </c>
      <c r="O565">
        <v>2</v>
      </c>
      <c r="P565">
        <v>1</v>
      </c>
      <c r="Q565">
        <v>2</v>
      </c>
      <c r="R565">
        <f t="shared" si="32"/>
        <v>9</v>
      </c>
      <c r="S565" s="821"/>
      <c r="T565" s="821"/>
      <c r="U565" s="821"/>
      <c r="V565" s="821"/>
      <c r="W565" s="821"/>
      <c r="X565" s="821"/>
    </row>
    <row r="566" spans="2:24" customFormat="1" ht="14.25"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customHeight="1" thickBot="1">
      <c r="B567" t="s">
        <v>5127</v>
      </c>
      <c r="I567" s="920" t="s">
        <v>3754</v>
      </c>
      <c r="J567">
        <v>3</v>
      </c>
      <c r="K567" s="312" t="s">
        <v>3623</v>
      </c>
      <c r="L567" s="821" t="s">
        <v>5299</v>
      </c>
      <c r="M567">
        <v>2</v>
      </c>
      <c r="N567">
        <v>1</v>
      </c>
      <c r="O567">
        <v>2</v>
      </c>
      <c r="P567">
        <v>2</v>
      </c>
      <c r="Q567">
        <v>2</v>
      </c>
      <c r="R567">
        <f t="shared" si="32"/>
        <v>9</v>
      </c>
      <c r="S567" s="821"/>
      <c r="T567" s="821"/>
      <c r="U567" s="821"/>
      <c r="V567" s="821"/>
      <c r="W567" s="821"/>
      <c r="X567" s="821"/>
    </row>
    <row r="568" spans="2:24" customFormat="1" ht="14.25"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thickBot="1">
      <c r="B572" s="944" t="s">
        <v>5470</v>
      </c>
      <c r="I572" s="920" t="s">
        <v>3754</v>
      </c>
      <c r="J572">
        <v>4</v>
      </c>
      <c r="K572" s="312" t="s">
        <v>3606</v>
      </c>
      <c r="L572" s="821" t="s">
        <v>5299</v>
      </c>
      <c r="M572" s="776">
        <v>0</v>
      </c>
      <c r="N572" s="776">
        <v>0</v>
      </c>
      <c r="O572" s="776">
        <v>0</v>
      </c>
      <c r="P572">
        <v>1</v>
      </c>
      <c r="Q572">
        <v>1</v>
      </c>
      <c r="R572">
        <f t="shared" si="32"/>
        <v>2</v>
      </c>
      <c r="S572" s="821"/>
      <c r="T572" s="821"/>
      <c r="U572" s="821"/>
      <c r="V572" s="821"/>
      <c r="W572" s="821"/>
      <c r="X572" s="821"/>
    </row>
    <row r="573" spans="2:24" customFormat="1" ht="14.25"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customHeight="1" thickBot="1">
      <c r="B581" s="606" t="s">
        <v>5146</v>
      </c>
      <c r="I581" s="920" t="s">
        <v>3754</v>
      </c>
      <c r="J581">
        <v>5</v>
      </c>
      <c r="K581" s="312" t="s">
        <v>3623</v>
      </c>
      <c r="L581" s="821" t="s">
        <v>5299</v>
      </c>
      <c r="M581">
        <v>0</v>
      </c>
      <c r="N581">
        <v>1</v>
      </c>
      <c r="O581">
        <v>0</v>
      </c>
      <c r="P581">
        <v>2</v>
      </c>
      <c r="Q581">
        <v>2</v>
      </c>
      <c r="R581">
        <f t="shared" si="33"/>
        <v>5</v>
      </c>
      <c r="S581" s="821"/>
      <c r="T581" s="821"/>
      <c r="U581" s="821"/>
      <c r="V581" s="821"/>
      <c r="W581" s="821"/>
      <c r="X581" s="821"/>
    </row>
    <row r="582" spans="2:24" customFormat="1" ht="14.25"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customHeight="1" thickBot="1">
      <c r="B583" t="s">
        <v>5124</v>
      </c>
      <c r="I583" s="920" t="s">
        <v>3754</v>
      </c>
      <c r="J583">
        <v>5</v>
      </c>
      <c r="K583" s="312" t="s">
        <v>3616</v>
      </c>
      <c r="L583" s="821" t="s">
        <v>5299</v>
      </c>
      <c r="M583">
        <v>0</v>
      </c>
      <c r="N583">
        <v>1</v>
      </c>
      <c r="O583">
        <v>0</v>
      </c>
      <c r="P583">
        <v>0</v>
      </c>
      <c r="Q583">
        <v>0</v>
      </c>
      <c r="R583">
        <f t="shared" si="33"/>
        <v>1</v>
      </c>
      <c r="S583" s="821"/>
      <c r="T583" s="821"/>
      <c r="U583" s="821"/>
      <c r="V583" s="821"/>
      <c r="W583" s="821"/>
      <c r="X583" s="821"/>
    </row>
    <row r="584" spans="2:24" customFormat="1" ht="14.25"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customHeight="1" thickBot="1">
      <c r="B585" t="s">
        <v>5072</v>
      </c>
      <c r="I585" s="920" t="s">
        <v>3754</v>
      </c>
      <c r="J585">
        <v>5</v>
      </c>
      <c r="K585" s="312" t="s">
        <v>3623</v>
      </c>
      <c r="L585" s="821" t="s">
        <v>5299</v>
      </c>
      <c r="M585">
        <v>2</v>
      </c>
      <c r="N585">
        <v>2</v>
      </c>
      <c r="O585">
        <v>2</v>
      </c>
      <c r="P585">
        <v>2</v>
      </c>
      <c r="Q585">
        <v>1</v>
      </c>
      <c r="R585">
        <f t="shared" si="33"/>
        <v>9</v>
      </c>
      <c r="S585" s="821"/>
      <c r="T585" s="821"/>
      <c r="U585" s="821"/>
      <c r="V585" s="821"/>
      <c r="W585" s="821"/>
      <c r="X585" s="821"/>
    </row>
    <row r="586" spans="2:24" customFormat="1" ht="14.25"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customHeight="1" thickBot="1">
      <c r="B587" s="606" t="s">
        <v>5165</v>
      </c>
      <c r="I587" s="920" t="s">
        <v>3754</v>
      </c>
      <c r="J587">
        <v>5</v>
      </c>
      <c r="K587" s="312" t="s">
        <v>3623</v>
      </c>
      <c r="L587" s="821" t="s">
        <v>5299</v>
      </c>
      <c r="M587">
        <v>2</v>
      </c>
      <c r="N587">
        <v>2</v>
      </c>
      <c r="O587">
        <v>2</v>
      </c>
      <c r="P587">
        <v>1</v>
      </c>
      <c r="Q587">
        <v>2</v>
      </c>
      <c r="R587">
        <f t="shared" si="33"/>
        <v>9</v>
      </c>
      <c r="S587" s="821"/>
      <c r="T587" s="821"/>
      <c r="U587" s="821"/>
      <c r="V587" s="821"/>
      <c r="W587" s="821"/>
      <c r="X587" s="821"/>
    </row>
    <row r="588" spans="2:24" customFormat="1" ht="14.25" customHeight="1" thickBot="1">
      <c r="B588" t="s">
        <v>5126</v>
      </c>
      <c r="I588" s="920" t="s">
        <v>3754</v>
      </c>
      <c r="J588">
        <v>5</v>
      </c>
      <c r="K588" s="312" t="s">
        <v>3623</v>
      </c>
      <c r="L588" s="821" t="s">
        <v>5299</v>
      </c>
      <c r="M588">
        <v>1</v>
      </c>
      <c r="N588">
        <v>2</v>
      </c>
      <c r="O588">
        <v>2</v>
      </c>
      <c r="P588">
        <v>2</v>
      </c>
      <c r="Q588">
        <v>1</v>
      </c>
      <c r="R588">
        <f t="shared" si="33"/>
        <v>8</v>
      </c>
      <c r="S588" s="821"/>
      <c r="T588" s="821"/>
      <c r="U588" s="821"/>
      <c r="V588" s="821"/>
      <c r="W588" s="821"/>
      <c r="X588" s="821"/>
    </row>
    <row r="589" spans="2:24" customFormat="1" ht="14.25" customHeight="1" thickBot="1">
      <c r="B589" t="s">
        <v>5096</v>
      </c>
      <c r="I589" s="920" t="s">
        <v>3754</v>
      </c>
      <c r="J589">
        <v>6</v>
      </c>
      <c r="K589" s="312" t="s">
        <v>3616</v>
      </c>
      <c r="L589" s="821" t="s">
        <v>5299</v>
      </c>
      <c r="M589">
        <v>0</v>
      </c>
      <c r="N589">
        <v>0</v>
      </c>
      <c r="O589">
        <v>0</v>
      </c>
      <c r="P589">
        <v>0</v>
      </c>
      <c r="Q589">
        <v>2</v>
      </c>
      <c r="R589">
        <f t="shared" si="33"/>
        <v>2</v>
      </c>
      <c r="S589" s="821"/>
      <c r="T589" s="821"/>
      <c r="U589" s="821"/>
      <c r="V589" s="821"/>
      <c r="W589" s="821"/>
      <c r="X589" s="821"/>
    </row>
    <row r="590" spans="2:24" customFormat="1" ht="14.5"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thickBot="1">
      <c r="B594" s="606" t="s">
        <v>5174</v>
      </c>
      <c r="I594" s="920" t="s">
        <v>3754</v>
      </c>
      <c r="J594">
        <v>7</v>
      </c>
      <c r="K594" s="312" t="s">
        <v>3606</v>
      </c>
      <c r="L594" s="821" t="s">
        <v>5299</v>
      </c>
      <c r="M594">
        <v>1</v>
      </c>
      <c r="N594">
        <v>1</v>
      </c>
      <c r="O594" s="776">
        <v>0</v>
      </c>
      <c r="P594">
        <v>1</v>
      </c>
      <c r="Q594" s="776">
        <v>0</v>
      </c>
      <c r="R594">
        <f t="shared" si="33"/>
        <v>3</v>
      </c>
      <c r="S594" s="821"/>
      <c r="T594" s="821"/>
      <c r="U594" s="821"/>
      <c r="V594" s="821"/>
      <c r="W594" s="821"/>
      <c r="X594" s="821"/>
    </row>
    <row r="595" spans="1:54" customFormat="1" ht="14.5"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customHeight="1"/>
    <row r="600" spans="1:54" s="634" customFormat="1" ht="13.5"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3</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4</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6</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6</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3</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3</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customHeight="1" thickBot="1">
      <c r="A621" s="260">
        <v>1904022</v>
      </c>
      <c r="B621" s="894" t="s">
        <v>4535</v>
      </c>
      <c r="C621" s="894"/>
      <c r="D621" s="294" t="s">
        <v>4536</v>
      </c>
      <c r="E621" s="309"/>
      <c r="F621" s="920" t="s">
        <v>3605</v>
      </c>
      <c r="G621" s="920"/>
      <c r="H621" s="920"/>
      <c r="I621" s="309" t="s">
        <v>3634</v>
      </c>
      <c r="J621" s="920">
        <v>1</v>
      </c>
      <c r="K621" s="312" t="s">
        <v>3616</v>
      </c>
      <c r="L621" s="821" t="s">
        <v>5935</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4</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3</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2</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7</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3</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1</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3</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6</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5</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4</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7</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1</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5</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2</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3</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7</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3</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1</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5</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9</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customHeigh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2</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1</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7</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2</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2</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8</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customHeight="1" thickBot="1">
      <c r="A682" s="260">
        <v>1904083</v>
      </c>
      <c r="B682" s="894" t="s">
        <v>6077</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1</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5</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1</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2</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3</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7</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3</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6</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6</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2</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1</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2</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5</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5</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4</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9</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6</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6147</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customHeight="1" thickBot="1">
      <c r="A930" s="35">
        <v>1750</v>
      </c>
      <c r="B930" s="94" t="s">
        <v>907</v>
      </c>
      <c r="C930" s="39"/>
      <c r="D930" s="254" t="s">
        <v>908</v>
      </c>
      <c r="E930" s="49"/>
      <c r="F930" s="40" t="s">
        <v>552</v>
      </c>
      <c r="G930" s="66">
        <v>7</v>
      </c>
      <c r="H930" s="66">
        <v>8</v>
      </c>
      <c r="I930" s="734" t="s">
        <v>4089</v>
      </c>
      <c r="J930" s="66">
        <v>5</v>
      </c>
      <c r="K930" s="73" t="s">
        <v>773</v>
      </c>
      <c r="L930" s="69" t="s">
        <v>5474</v>
      </c>
      <c r="M930" s="77">
        <v>0</v>
      </c>
      <c r="N930" s="21">
        <v>0</v>
      </c>
      <c r="O930" s="21">
        <v>1</v>
      </c>
      <c r="P930" s="35">
        <v>0</v>
      </c>
      <c r="Q930" s="21">
        <v>0</v>
      </c>
      <c r="R930" s="279">
        <f t="shared" si="47"/>
        <v>1</v>
      </c>
      <c r="S930" s="69"/>
      <c r="T930" s="69"/>
      <c r="U930" s="69"/>
      <c r="V930" s="69"/>
      <c r="W930" s="69"/>
      <c r="X930" s="69"/>
      <c r="Y930" s="279"/>
      <c r="Z930" s="279"/>
      <c r="AA930" s="279"/>
      <c r="AB930" s="279"/>
      <c r="AC930" s="279"/>
      <c r="AD930" s="279"/>
      <c r="AE930" s="18"/>
    </row>
    <row r="931" spans="1:54" customFormat="1" ht="15"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customHeight="1" thickBot="1">
      <c r="A934" s="38">
        <v>1452</v>
      </c>
      <c r="B934" s="879" t="s">
        <v>3210</v>
      </c>
      <c r="C934" s="606"/>
      <c r="D934" s="254" t="s">
        <v>931</v>
      </c>
      <c r="E934" s="116"/>
      <c r="F934" s="105" t="s">
        <v>533</v>
      </c>
      <c r="G934" s="75">
        <v>0</v>
      </c>
      <c r="H934" s="75">
        <v>0</v>
      </c>
      <c r="I934" s="734" t="s">
        <v>4091</v>
      </c>
      <c r="J934" s="75">
        <v>6</v>
      </c>
      <c r="K934" s="301" t="s">
        <v>773</v>
      </c>
      <c r="L934" s="69" t="s">
        <v>5474</v>
      </c>
      <c r="M934" s="35">
        <v>0</v>
      </c>
      <c r="N934" s="25">
        <v>0</v>
      </c>
      <c r="O934" s="21">
        <v>1</v>
      </c>
      <c r="P934" s="25">
        <v>0</v>
      </c>
      <c r="Q934" s="25">
        <v>0</v>
      </c>
      <c r="R934" s="279">
        <f t="shared" si="47"/>
        <v>1</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customHeight="1" thickBot="1">
      <c r="A941" s="35">
        <v>1856</v>
      </c>
      <c r="B941" s="94" t="s">
        <v>301</v>
      </c>
      <c r="C941" s="39"/>
      <c r="D941" s="254" t="s">
        <v>959</v>
      </c>
      <c r="E941" s="49"/>
      <c r="F941" s="295" t="s">
        <v>533</v>
      </c>
      <c r="G941" s="66">
        <v>0</v>
      </c>
      <c r="H941" s="66">
        <v>0</v>
      </c>
      <c r="I941" s="734" t="s">
        <v>4090</v>
      </c>
      <c r="J941" s="66">
        <v>8</v>
      </c>
      <c r="K941" s="73" t="s">
        <v>773</v>
      </c>
      <c r="L941" s="69" t="s">
        <v>6076</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1</v>
      </c>
      <c r="P951" s="21">
        <v>1</v>
      </c>
      <c r="Q951" s="35">
        <v>0</v>
      </c>
      <c r="R951" s="279"/>
      <c r="S951" s="69"/>
      <c r="T951" s="69"/>
      <c r="U951" s="69"/>
      <c r="V951" s="69"/>
      <c r="W951" s="69"/>
      <c r="X951" s="69"/>
      <c r="Y951" s="279"/>
      <c r="Z951" s="279"/>
      <c r="AA951" s="279"/>
      <c r="AB951" s="279"/>
      <c r="AC951" s="279"/>
      <c r="AD951" s="279"/>
      <c r="AE951" s="18"/>
    </row>
    <row r="952" spans="1:31" customFormat="1" ht="15"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6143</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customHeight="1" thickBot="1">
      <c r="A976" s="21"/>
      <c r="B976" s="94" t="s">
        <v>1144</v>
      </c>
      <c r="C976" s="39"/>
      <c r="D976" s="254" t="s">
        <v>5946</v>
      </c>
      <c r="E976" s="46"/>
      <c r="F976" s="139" t="s">
        <v>552</v>
      </c>
      <c r="G976" s="66">
        <v>8</v>
      </c>
      <c r="H976" s="66">
        <v>8</v>
      </c>
      <c r="I976" s="734" t="s">
        <v>4093</v>
      </c>
      <c r="J976" s="66">
        <v>25</v>
      </c>
      <c r="K976" s="73" t="s">
        <v>773</v>
      </c>
      <c r="L976" s="69" t="s">
        <v>5947</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customHeight="1">
      <c r="I1136" s="260"/>
    </row>
    <row r="1137" spans="2:24" ht="14.15"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3</v>
      </c>
      <c r="S1138" s="953"/>
      <c r="T1138" s="953"/>
      <c r="U1138" s="953"/>
      <c r="V1138" s="953"/>
      <c r="W1138" s="953"/>
      <c r="X1138" s="953"/>
    </row>
    <row r="1139" spans="2:24" ht="14.15"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9</v>
      </c>
      <c r="S1139" s="953"/>
      <c r="T1139" s="953"/>
      <c r="U1139" s="953"/>
      <c r="V1139" s="953"/>
      <c r="W1139" s="953"/>
      <c r="X1139" s="953"/>
    </row>
    <row r="1140" spans="2:24" ht="14.15"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2</v>
      </c>
      <c r="S1142" s="953"/>
      <c r="T1142" s="953"/>
      <c r="U1142" s="953"/>
      <c r="V1142" s="953"/>
      <c r="W1142" s="953"/>
      <c r="X1142" s="953"/>
    </row>
    <row r="1143" spans="2:24" ht="14.15"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9</v>
      </c>
      <c r="S1144" s="953"/>
      <c r="T1144" s="953"/>
      <c r="U1144" s="953"/>
      <c r="V1144" s="953"/>
      <c r="W1144" s="953"/>
      <c r="X1144" s="953"/>
    </row>
    <row r="1145" spans="2:24" ht="14.15"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4</v>
      </c>
      <c r="S1147" s="953"/>
      <c r="T1147" s="953"/>
      <c r="U1147" s="953"/>
      <c r="V1147" s="953"/>
      <c r="W1147" s="953"/>
      <c r="X1147" s="953"/>
    </row>
    <row r="1148" spans="2:24" ht="14.15"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1</v>
      </c>
      <c r="S1149" s="953"/>
      <c r="T1149" s="953"/>
      <c r="U1149" s="953"/>
      <c r="V1149" s="953"/>
      <c r="W1149" s="953"/>
      <c r="X1149" s="953"/>
    </row>
    <row r="1150" spans="2:24" ht="14.15"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9</v>
      </c>
      <c r="S1153" s="953"/>
      <c r="T1153" s="953"/>
      <c r="U1153" s="953"/>
      <c r="V1153" s="953"/>
      <c r="W1153" s="953"/>
      <c r="X1153" s="953"/>
    </row>
    <row r="1154" spans="2:24" ht="14.15"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5</v>
      </c>
      <c r="S1154" s="953"/>
      <c r="T1154" s="953"/>
      <c r="U1154" s="953"/>
      <c r="V1154" s="953"/>
      <c r="W1154" s="953"/>
      <c r="X1154" s="953"/>
    </row>
    <row r="1155" spans="2:24" ht="14.15"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1</v>
      </c>
      <c r="S1156" s="953"/>
      <c r="T1156" s="953"/>
      <c r="U1156" s="953"/>
      <c r="V1156" s="953"/>
      <c r="W1156" s="953"/>
      <c r="X1156" s="953"/>
    </row>
    <row r="1157" spans="2:24" ht="14.15"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2</v>
      </c>
      <c r="S1157" s="953"/>
      <c r="T1157" s="953"/>
      <c r="U1157" s="953"/>
      <c r="V1157" s="953"/>
      <c r="W1157" s="953"/>
      <c r="X1157" s="953"/>
    </row>
    <row r="1158" spans="2:24" ht="14.15"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3</v>
      </c>
      <c r="S1164" s="953"/>
      <c r="T1164" s="953"/>
      <c r="U1164" s="953"/>
      <c r="V1164" s="953"/>
      <c r="W1164" s="953"/>
      <c r="X1164" s="953"/>
    </row>
    <row r="1165" spans="2:24" ht="14.15"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6</v>
      </c>
      <c r="S1165" s="953"/>
      <c r="T1165" s="953"/>
      <c r="U1165" s="953"/>
      <c r="V1165" s="953"/>
      <c r="W1165" s="953"/>
      <c r="X1165" s="953"/>
    </row>
    <row r="1166" spans="2:24" ht="14.15"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7</v>
      </c>
      <c r="S1166" s="953"/>
      <c r="T1166" s="953"/>
      <c r="U1166" s="953"/>
      <c r="V1166" s="953"/>
      <c r="W1166" s="953"/>
      <c r="X1166" s="953"/>
    </row>
    <row r="1167" spans="2:24" ht="14.15"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2</v>
      </c>
      <c r="S1167" s="953"/>
      <c r="T1167" s="953"/>
      <c r="U1167" s="953"/>
      <c r="V1167" s="953"/>
      <c r="W1167" s="953"/>
      <c r="X1167" s="953"/>
    </row>
    <row r="1168" spans="2:24" ht="14.15"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3</v>
      </c>
      <c r="S1171" s="953"/>
      <c r="T1171" s="953"/>
      <c r="U1171" s="953"/>
      <c r="V1171" s="953"/>
      <c r="W1171" s="953"/>
      <c r="X1171" s="953"/>
    </row>
    <row r="1172" spans="2:24" ht="14.15"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2</v>
      </c>
      <c r="S1173" s="953"/>
      <c r="T1173" s="953"/>
      <c r="U1173" s="953"/>
      <c r="V1173" s="953"/>
      <c r="W1173" s="953"/>
      <c r="X1173" s="953"/>
    </row>
    <row r="1174" spans="2:24" ht="14.15"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1</v>
      </c>
      <c r="S1175" s="953"/>
      <c r="T1175" s="953"/>
      <c r="U1175" s="953"/>
      <c r="V1175" s="953"/>
      <c r="W1175" s="953"/>
      <c r="X1175" s="953"/>
    </row>
    <row r="1176" spans="2:24" ht="14.15"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2</v>
      </c>
      <c r="S1176" s="953"/>
      <c r="T1176" s="953"/>
      <c r="U1176" s="953"/>
      <c r="V1176" s="953"/>
      <c r="W1176" s="953"/>
      <c r="X1176" s="953"/>
    </row>
    <row r="1177" spans="2:24" ht="14.15"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4</v>
      </c>
      <c r="S1177" s="953"/>
      <c r="T1177" s="953"/>
      <c r="U1177" s="953"/>
      <c r="V1177" s="953"/>
      <c r="W1177" s="953"/>
      <c r="X1177" s="953"/>
    </row>
    <row r="1178" spans="2:24" ht="14.15"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2</v>
      </c>
      <c r="S1183" s="953"/>
      <c r="T1183" s="953"/>
      <c r="U1183" s="953"/>
      <c r="V1183" s="953"/>
      <c r="W1183" s="953"/>
      <c r="X1183" s="953"/>
    </row>
    <row r="1184" spans="2:24" ht="14.15"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4</v>
      </c>
      <c r="S1184" s="953"/>
      <c r="T1184" s="953"/>
      <c r="U1184" s="953"/>
      <c r="V1184" s="953"/>
      <c r="W1184" s="953"/>
      <c r="X1184" s="953"/>
    </row>
    <row r="1185" spans="2:24" ht="14.15"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8</v>
      </c>
      <c r="S1186" s="953"/>
      <c r="T1186" s="953"/>
      <c r="U1186" s="953"/>
      <c r="V1186" s="953"/>
      <c r="W1186" s="953"/>
      <c r="X1186" s="953"/>
    </row>
    <row r="1187" spans="2:24" ht="14.15"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4</v>
      </c>
      <c r="S1187" s="953"/>
      <c r="T1187" s="953"/>
      <c r="U1187" s="953"/>
      <c r="V1187" s="953"/>
      <c r="W1187" s="953"/>
      <c r="X1187" s="953"/>
    </row>
    <row r="1188" spans="2:24" ht="14.15"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customHeight="1">
      <c r="B1191" s="948" t="s">
        <v>6654</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4</v>
      </c>
      <c r="S1191" s="953"/>
      <c r="T1191" s="953"/>
      <c r="U1191" s="953"/>
      <c r="V1191" s="953"/>
      <c r="W1191" s="953"/>
      <c r="X1191" s="953"/>
    </row>
    <row r="1192" spans="2:24" ht="14.15"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6</v>
      </c>
      <c r="S1193" s="953"/>
      <c r="T1193" s="953"/>
      <c r="U1193" s="953"/>
      <c r="V1193" s="953"/>
      <c r="W1193" s="953"/>
      <c r="X1193" s="953"/>
    </row>
    <row r="1194" spans="2:24" ht="14.15"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4</v>
      </c>
      <c r="S1195" s="953"/>
      <c r="T1195" s="953"/>
      <c r="U1195" s="953"/>
      <c r="V1195" s="953"/>
      <c r="W1195" s="953"/>
      <c r="X1195" s="953"/>
    </row>
    <row r="1196" spans="2:24" ht="14.15"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8</v>
      </c>
      <c r="S1202" s="953"/>
      <c r="T1202" s="953"/>
      <c r="U1202" s="953"/>
      <c r="V1202" s="953"/>
      <c r="W1202" s="953"/>
      <c r="X1202" s="953"/>
    </row>
    <row r="1203" spans="2:24" ht="14.15" customHeight="1">
      <c r="B1203" s="948" t="s">
        <v>5954</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6</v>
      </c>
      <c r="S1203" s="953"/>
      <c r="T1203" s="953"/>
      <c r="U1203" s="953"/>
      <c r="V1203" s="953"/>
      <c r="W1203" s="953"/>
      <c r="X1203" s="953"/>
    </row>
    <row r="1204" spans="2:24" ht="14.15"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3</v>
      </c>
      <c r="S1204" s="953"/>
      <c r="T1204" s="953"/>
      <c r="U1204" s="953"/>
      <c r="V1204" s="953"/>
      <c r="W1204" s="953"/>
      <c r="X1204" s="953"/>
    </row>
    <row r="1205" spans="2:24" ht="14.15"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5</v>
      </c>
      <c r="S1207" s="953"/>
      <c r="T1207" s="953"/>
      <c r="U1207" s="953"/>
      <c r="V1207" s="953"/>
      <c r="W1207" s="953"/>
      <c r="X1207" s="953"/>
    </row>
    <row r="1208" spans="2:24" ht="14.15"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5</v>
      </c>
      <c r="S1214" s="953"/>
      <c r="T1214" s="953"/>
      <c r="U1214" s="953"/>
      <c r="V1214" s="953"/>
      <c r="W1214" s="953"/>
      <c r="X1214" s="953"/>
    </row>
    <row r="1215" spans="2:24" ht="14.15"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4</v>
      </c>
      <c r="S1215" s="953"/>
      <c r="T1215" s="953"/>
      <c r="U1215" s="953"/>
      <c r="V1215" s="953"/>
      <c r="W1215" s="953"/>
      <c r="X1215" s="953"/>
    </row>
    <row r="1216" spans="2:24" ht="14.15"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10</v>
      </c>
      <c r="S1216" s="953"/>
      <c r="T1216" s="953"/>
      <c r="U1216" s="953"/>
      <c r="V1216" s="953"/>
      <c r="W1216" s="953"/>
      <c r="X1216" s="953"/>
    </row>
    <row r="1217" spans="2:24" ht="14.15"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5</v>
      </c>
      <c r="S1217" s="953"/>
      <c r="T1217" s="953"/>
      <c r="U1217" s="953"/>
      <c r="V1217" s="953"/>
      <c r="W1217" s="953"/>
      <c r="X1217" s="953"/>
    </row>
    <row r="1218" spans="2:24" ht="14.15"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3</v>
      </c>
      <c r="S1221" s="953"/>
      <c r="T1221" s="953"/>
      <c r="U1221" s="953"/>
      <c r="V1221" s="953"/>
      <c r="W1221" s="953"/>
      <c r="X1221" s="953"/>
    </row>
    <row r="1222" spans="2:24" ht="14.15"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2</v>
      </c>
      <c r="S1223" s="953"/>
      <c r="T1223" s="953"/>
      <c r="U1223" s="953"/>
      <c r="V1223" s="953"/>
      <c r="W1223" s="953"/>
      <c r="X1223" s="953"/>
    </row>
    <row r="1224" spans="2:24" ht="14.15"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4</v>
      </c>
      <c r="S1224" s="953"/>
      <c r="T1224" s="953"/>
      <c r="U1224" s="953"/>
      <c r="V1224" s="953"/>
      <c r="W1224" s="953"/>
      <c r="X1224" s="953"/>
    </row>
    <row r="1225" spans="2:24" ht="14.15"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1</v>
      </c>
      <c r="S1226" s="953"/>
      <c r="T1226" s="953"/>
      <c r="U1226" s="953"/>
      <c r="V1226" s="953"/>
      <c r="W1226" s="953"/>
      <c r="X1226" s="953"/>
    </row>
    <row r="1227" spans="2:24" ht="14.15"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7</v>
      </c>
      <c r="S1229" s="953"/>
      <c r="T1229" s="953"/>
      <c r="U1229" s="953"/>
      <c r="V1229" s="953"/>
      <c r="W1229" s="953"/>
      <c r="X1229" s="953"/>
    </row>
    <row r="1230" spans="2:24" ht="14.15"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1</v>
      </c>
      <c r="S1234" s="953"/>
      <c r="T1234" s="953"/>
      <c r="U1234" s="953"/>
      <c r="V1234" s="953"/>
      <c r="W1234" s="953"/>
      <c r="X1234" s="953"/>
    </row>
    <row r="1235" spans="2:24" ht="14.15"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7</v>
      </c>
      <c r="S1240" s="953"/>
      <c r="T1240" s="953"/>
      <c r="U1240" s="953"/>
      <c r="V1240" s="953"/>
      <c r="W1240" s="953"/>
      <c r="X1240" s="953"/>
    </row>
    <row r="1241" spans="2:24" ht="14.15"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7</v>
      </c>
      <c r="S1244" s="953"/>
      <c r="T1244" s="953"/>
      <c r="U1244" s="953"/>
      <c r="V1244" s="953"/>
      <c r="W1244" s="953"/>
      <c r="X1244" s="953"/>
    </row>
    <row r="1245" spans="2:24" ht="14.15"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7</v>
      </c>
      <c r="S1248" s="953"/>
      <c r="T1248" s="953"/>
      <c r="U1248" s="953"/>
      <c r="V1248" s="953"/>
      <c r="W1248" s="953"/>
      <c r="X1248" s="953"/>
    </row>
    <row r="1249" spans="2:24" ht="14.15"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7</v>
      </c>
      <c r="S1250" s="953"/>
      <c r="T1250" s="953"/>
      <c r="U1250" s="953"/>
      <c r="V1250" s="953"/>
      <c r="W1250" s="953"/>
      <c r="X1250" s="953"/>
    </row>
    <row r="1251" spans="2:24" ht="14.15"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5</v>
      </c>
      <c r="S1254" s="953"/>
      <c r="T1254" s="953"/>
      <c r="U1254" s="953"/>
      <c r="V1254" s="953"/>
      <c r="W1254" s="953"/>
      <c r="X1254" s="953"/>
    </row>
    <row r="1255" spans="2:24" ht="14.15"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1</v>
      </c>
      <c r="S1256" s="953"/>
      <c r="T1256" s="953"/>
      <c r="U1256" s="953"/>
      <c r="V1256" s="953"/>
      <c r="W1256" s="953"/>
      <c r="X1256" s="953"/>
    </row>
    <row r="1257" spans="2:24" ht="14.15"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7</v>
      </c>
      <c r="S1259" s="953"/>
      <c r="T1259" s="953"/>
      <c r="U1259" s="953"/>
      <c r="V1259" s="953"/>
      <c r="W1259" s="953"/>
      <c r="X1259" s="953"/>
    </row>
    <row r="1260" spans="2:24" ht="14.15"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9</v>
      </c>
      <c r="S1260" s="953"/>
      <c r="T1260" s="953"/>
      <c r="U1260" s="953"/>
      <c r="V1260" s="953"/>
      <c r="W1260" s="953"/>
      <c r="X1260" s="953"/>
    </row>
    <row r="1261" spans="2:24" ht="14.15"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8</v>
      </c>
      <c r="S1262" s="953"/>
      <c r="T1262" s="953"/>
      <c r="U1262" s="953"/>
      <c r="V1262" s="953"/>
      <c r="W1262" s="953"/>
      <c r="X1262" s="953"/>
    </row>
    <row r="1263" spans="2:24" ht="14.15"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1</v>
      </c>
      <c r="S1264" s="953"/>
      <c r="T1264" s="953"/>
      <c r="U1264" s="953"/>
      <c r="V1264" s="953"/>
      <c r="W1264" s="953"/>
      <c r="X1264" s="953"/>
    </row>
    <row r="1265" spans="2:24" ht="14.15"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4</v>
      </c>
      <c r="S1266" s="953"/>
      <c r="T1266" s="953"/>
      <c r="U1266" s="953"/>
      <c r="V1266" s="953"/>
      <c r="W1266" s="953"/>
      <c r="X1266" s="953"/>
    </row>
    <row r="1267" spans="2:24" ht="14.15"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5</v>
      </c>
      <c r="S1269" s="953"/>
      <c r="T1269" s="953"/>
      <c r="U1269" s="953"/>
      <c r="V1269" s="953"/>
      <c r="W1269" s="953"/>
      <c r="X1269" s="953"/>
    </row>
    <row r="1270" spans="2:24" ht="14.15" customHeight="1">
      <c r="B1270" s="948" t="s">
        <v>6146</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4</v>
      </c>
      <c r="S1270" s="953"/>
      <c r="T1270" s="953"/>
      <c r="U1270" s="953"/>
      <c r="V1270" s="953"/>
      <c r="W1270" s="953"/>
      <c r="X1270" s="953"/>
    </row>
    <row r="1271" spans="2:24" ht="14.15"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customHeight="1">
      <c r="B1272" s="951" t="s">
        <v>4967</v>
      </c>
      <c r="I1272" s="260"/>
    </row>
    <row r="1273" spans="2:24" ht="16.5" customHeight="1">
      <c r="B1273" s="951" t="s">
        <v>4967</v>
      </c>
      <c r="I1273" s="260"/>
    </row>
    <row r="1274" spans="2:24" ht="16.5" customHeight="1">
      <c r="B1274" s="951" t="s">
        <v>4967</v>
      </c>
      <c r="I1274" s="260"/>
    </row>
  </sheetData>
  <autoFilter ref="A1:BT1274">
    <filterColumn colId="10"/>
    <filterColumn colId="11"/>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6116</v>
      </c>
      <c r="B2" t="s">
        <v>5224</v>
      </c>
      <c r="C2" t="s">
        <v>6017</v>
      </c>
      <c r="D2" t="s">
        <v>6576</v>
      </c>
      <c r="E2" t="s">
        <v>6085</v>
      </c>
      <c r="F2" t="s">
        <v>6591</v>
      </c>
      <c r="G2" t="s">
        <v>6125</v>
      </c>
      <c r="H2" t="s">
        <v>6611</v>
      </c>
      <c r="I2" t="s">
        <v>6616</v>
      </c>
      <c r="J2" t="s">
        <v>6634</v>
      </c>
    </row>
    <row r="3" spans="1:10">
      <c r="A3" t="s">
        <v>343</v>
      </c>
      <c r="B3" t="s">
        <v>463</v>
      </c>
      <c r="C3" t="s">
        <v>6018</v>
      </c>
      <c r="D3" t="s">
        <v>6577</v>
      </c>
      <c r="E3" t="s">
        <v>309</v>
      </c>
      <c r="F3" t="s">
        <v>521</v>
      </c>
      <c r="G3" t="s">
        <v>4420</v>
      </c>
      <c r="H3" t="s">
        <v>373</v>
      </c>
      <c r="I3" t="s">
        <v>416</v>
      </c>
      <c r="J3" t="s">
        <v>6635</v>
      </c>
    </row>
    <row r="4" spans="1:10">
      <c r="A4" t="s">
        <v>280</v>
      </c>
      <c r="B4" t="s">
        <v>280</v>
      </c>
      <c r="C4" t="s">
        <v>280</v>
      </c>
      <c r="D4" t="s">
        <v>280</v>
      </c>
      <c r="E4" t="s">
        <v>280</v>
      </c>
      <c r="F4" t="s">
        <v>280</v>
      </c>
      <c r="G4" t="s">
        <v>280</v>
      </c>
      <c r="H4" t="s">
        <v>280</v>
      </c>
      <c r="I4" t="s">
        <v>280</v>
      </c>
      <c r="J4" t="s">
        <v>280</v>
      </c>
    </row>
    <row r="5" spans="1:10">
      <c r="A5" t="s">
        <v>5961</v>
      </c>
      <c r="B5" t="s">
        <v>5961</v>
      </c>
      <c r="C5" t="s">
        <v>5961</v>
      </c>
      <c r="D5" t="s">
        <v>5961</v>
      </c>
      <c r="E5" t="s">
        <v>5961</v>
      </c>
      <c r="F5" t="s">
        <v>5961</v>
      </c>
      <c r="G5" t="s">
        <v>5961</v>
      </c>
      <c r="H5" t="s">
        <v>5961</v>
      </c>
      <c r="I5" t="s">
        <v>5961</v>
      </c>
      <c r="J5" t="s">
        <v>5961</v>
      </c>
    </row>
    <row r="6" spans="1:10">
      <c r="A6" t="s">
        <v>7</v>
      </c>
      <c r="B6" t="s">
        <v>7</v>
      </c>
      <c r="C6" t="s">
        <v>7</v>
      </c>
      <c r="D6" t="s">
        <v>7</v>
      </c>
      <c r="E6" t="s">
        <v>7</v>
      </c>
      <c r="F6" t="s">
        <v>7</v>
      </c>
      <c r="G6" t="s">
        <v>7</v>
      </c>
      <c r="H6" t="s">
        <v>7</v>
      </c>
      <c r="I6" t="s">
        <v>7</v>
      </c>
      <c r="J6" t="s">
        <v>7</v>
      </c>
    </row>
    <row r="7" spans="1:10">
      <c r="A7" t="s">
        <v>5974</v>
      </c>
      <c r="B7" t="s">
        <v>6033</v>
      </c>
      <c r="C7" t="s">
        <v>6019</v>
      </c>
      <c r="D7" t="s">
        <v>6578</v>
      </c>
      <c r="E7" t="s">
        <v>5962</v>
      </c>
      <c r="F7" t="s">
        <v>6592</v>
      </c>
      <c r="G7" t="s">
        <v>6126</v>
      </c>
      <c r="H7" t="s">
        <v>5990</v>
      </c>
      <c r="I7" t="s">
        <v>6064</v>
      </c>
      <c r="J7" t="s">
        <v>7</v>
      </c>
    </row>
    <row r="8" spans="1:10">
      <c r="A8" t="s">
        <v>5975</v>
      </c>
      <c r="B8" t="s">
        <v>5964</v>
      </c>
      <c r="C8" t="s">
        <v>5243</v>
      </c>
      <c r="D8" t="s">
        <v>6579</v>
      </c>
      <c r="E8" t="s">
        <v>5963</v>
      </c>
      <c r="F8" t="s">
        <v>6593</v>
      </c>
      <c r="G8" t="s">
        <v>6127</v>
      </c>
      <c r="H8" t="s">
        <v>6007</v>
      </c>
      <c r="I8" t="s">
        <v>6065</v>
      </c>
      <c r="J8" t="s">
        <v>6636</v>
      </c>
    </row>
    <row r="9" spans="1:10">
      <c r="A9" t="s">
        <v>5976</v>
      </c>
      <c r="B9" t="s">
        <v>5192</v>
      </c>
      <c r="C9" t="s">
        <v>6020</v>
      </c>
      <c r="D9" t="s">
        <v>6110</v>
      </c>
      <c r="E9" t="s">
        <v>5965</v>
      </c>
      <c r="F9" t="s">
        <v>6594</v>
      </c>
      <c r="G9" t="s">
        <v>5199</v>
      </c>
      <c r="H9" t="s">
        <v>5991</v>
      </c>
      <c r="I9" t="s">
        <v>6617</v>
      </c>
      <c r="J9" t="s">
        <v>4054</v>
      </c>
    </row>
    <row r="10" spans="1:10">
      <c r="A10" t="s">
        <v>5977</v>
      </c>
      <c r="B10" t="s">
        <v>5967</v>
      </c>
      <c r="C10" t="s">
        <v>5029</v>
      </c>
      <c r="D10" t="s">
        <v>6580</v>
      </c>
      <c r="E10" t="s">
        <v>6086</v>
      </c>
      <c r="F10" t="s">
        <v>6595</v>
      </c>
      <c r="G10" t="s">
        <v>6128</v>
      </c>
      <c r="H10" t="s">
        <v>5993</v>
      </c>
      <c r="I10" t="s">
        <v>6618</v>
      </c>
      <c r="J10" t="s">
        <v>6637</v>
      </c>
    </row>
    <row r="11" spans="1:10">
      <c r="A11" t="s">
        <v>6081</v>
      </c>
      <c r="B11" t="s">
        <v>6022</v>
      </c>
      <c r="C11" t="s">
        <v>5967</v>
      </c>
      <c r="D11" t="s">
        <v>6581</v>
      </c>
      <c r="E11" t="s">
        <v>6561</v>
      </c>
      <c r="F11" t="s">
        <v>6596</v>
      </c>
      <c r="G11" t="s">
        <v>6129</v>
      </c>
      <c r="H11" t="s">
        <v>5994</v>
      </c>
      <c r="I11" t="s">
        <v>6619</v>
      </c>
    </row>
    <row r="12" spans="1:10">
      <c r="A12" t="s">
        <v>5978</v>
      </c>
      <c r="B12" t="s">
        <v>6034</v>
      </c>
      <c r="C12" t="s">
        <v>6021</v>
      </c>
      <c r="D12" t="s">
        <v>6582</v>
      </c>
      <c r="E12" t="s">
        <v>6091</v>
      </c>
      <c r="F12" t="s">
        <v>6597</v>
      </c>
      <c r="G12" t="s">
        <v>6130</v>
      </c>
      <c r="H12" t="s">
        <v>4730</v>
      </c>
      <c r="I12" t="s">
        <v>6620</v>
      </c>
    </row>
    <row r="13" spans="1:10">
      <c r="A13" t="s">
        <v>5979</v>
      </c>
      <c r="B13" t="s">
        <v>6117</v>
      </c>
      <c r="C13" t="s">
        <v>6022</v>
      </c>
      <c r="D13" t="s">
        <v>6583</v>
      </c>
      <c r="E13" t="s">
        <v>6562</v>
      </c>
      <c r="F13" t="s">
        <v>6598</v>
      </c>
      <c r="G13" t="s">
        <v>6131</v>
      </c>
      <c r="H13" t="s">
        <v>5226</v>
      </c>
      <c r="I13" t="s">
        <v>6621</v>
      </c>
    </row>
    <row r="14" spans="1:10">
      <c r="A14" t="s">
        <v>5980</v>
      </c>
      <c r="B14" t="s">
        <v>5970</v>
      </c>
      <c r="C14" t="s">
        <v>6023</v>
      </c>
      <c r="D14" t="s">
        <v>6584</v>
      </c>
      <c r="E14" t="s">
        <v>6092</v>
      </c>
      <c r="F14" t="s">
        <v>6599</v>
      </c>
      <c r="G14" t="s">
        <v>6132</v>
      </c>
      <c r="H14" t="s">
        <v>6612</v>
      </c>
      <c r="I14" t="s">
        <v>6622</v>
      </c>
    </row>
    <row r="15" spans="1:10">
      <c r="A15" t="s">
        <v>6082</v>
      </c>
      <c r="B15" t="s">
        <v>6118</v>
      </c>
      <c r="C15" t="s">
        <v>5970</v>
      </c>
      <c r="D15" t="s">
        <v>5205</v>
      </c>
      <c r="E15" t="s">
        <v>6563</v>
      </c>
      <c r="F15" t="s">
        <v>6600</v>
      </c>
      <c r="G15" t="s">
        <v>6133</v>
      </c>
      <c r="H15" t="s">
        <v>6613</v>
      </c>
      <c r="I15" t="s">
        <v>6623</v>
      </c>
    </row>
    <row r="16" spans="1:10">
      <c r="A16" t="s">
        <v>5981</v>
      </c>
      <c r="B16" t="s">
        <v>5193</v>
      </c>
      <c r="C16" t="s">
        <v>6572</v>
      </c>
      <c r="D16" t="s">
        <v>4675</v>
      </c>
      <c r="E16" t="s">
        <v>6094</v>
      </c>
      <c r="F16" t="s">
        <v>6601</v>
      </c>
      <c r="G16" t="s">
        <v>6134</v>
      </c>
      <c r="H16" t="s">
        <v>5995</v>
      </c>
      <c r="I16" t="s">
        <v>6624</v>
      </c>
    </row>
    <row r="17" spans="1:9">
      <c r="A17" t="s">
        <v>5982</v>
      </c>
      <c r="B17" t="s">
        <v>6035</v>
      </c>
      <c r="C17" t="s">
        <v>6024</v>
      </c>
      <c r="D17" t="s">
        <v>6585</v>
      </c>
      <c r="E17" t="s">
        <v>6564</v>
      </c>
      <c r="F17" t="s">
        <v>6602</v>
      </c>
      <c r="G17" t="s">
        <v>6135</v>
      </c>
      <c r="H17" t="s">
        <v>5996</v>
      </c>
      <c r="I17" t="s">
        <v>6625</v>
      </c>
    </row>
    <row r="18" spans="1:9">
      <c r="A18" t="s">
        <v>5983</v>
      </c>
      <c r="B18" t="s">
        <v>6119</v>
      </c>
      <c r="C18" t="s">
        <v>6025</v>
      </c>
      <c r="D18" t="s">
        <v>6586</v>
      </c>
      <c r="E18" t="s">
        <v>6565</v>
      </c>
      <c r="F18" t="s">
        <v>6603</v>
      </c>
      <c r="G18" t="s">
        <v>6136</v>
      </c>
      <c r="H18" t="s">
        <v>5997</v>
      </c>
      <c r="I18" t="s">
        <v>6057</v>
      </c>
    </row>
    <row r="19" spans="1:9">
      <c r="A19" t="s">
        <v>5984</v>
      </c>
      <c r="B19" t="s">
        <v>5194</v>
      </c>
      <c r="C19" t="s">
        <v>6573</v>
      </c>
      <c r="D19" t="s">
        <v>6587</v>
      </c>
      <c r="E19" t="s">
        <v>6566</v>
      </c>
      <c r="F19" t="s">
        <v>6604</v>
      </c>
      <c r="G19" t="s">
        <v>6137</v>
      </c>
      <c r="H19" t="s">
        <v>5998</v>
      </c>
      <c r="I19" t="s">
        <v>6058</v>
      </c>
    </row>
    <row r="20" spans="1:9">
      <c r="A20" t="s">
        <v>5985</v>
      </c>
      <c r="B20" t="s">
        <v>5197</v>
      </c>
      <c r="C20" t="s">
        <v>6574</v>
      </c>
      <c r="D20" t="s">
        <v>5183</v>
      </c>
      <c r="E20" t="s">
        <v>6567</v>
      </c>
      <c r="F20" t="s">
        <v>6605</v>
      </c>
      <c r="G20" t="s">
        <v>6012</v>
      </c>
      <c r="H20" t="s">
        <v>6000</v>
      </c>
      <c r="I20" t="s">
        <v>6626</v>
      </c>
    </row>
    <row r="21" spans="1:9">
      <c r="A21" t="s">
        <v>5986</v>
      </c>
      <c r="B21" t="s">
        <v>5196</v>
      </c>
      <c r="C21" t="s">
        <v>6575</v>
      </c>
      <c r="D21" t="s">
        <v>6588</v>
      </c>
      <c r="E21" t="s">
        <v>6568</v>
      </c>
      <c r="F21" t="s">
        <v>6606</v>
      </c>
      <c r="G21" t="s">
        <v>6013</v>
      </c>
      <c r="H21" t="s">
        <v>4067</v>
      </c>
      <c r="I21" t="s">
        <v>6627</v>
      </c>
    </row>
    <row r="22" spans="1:9">
      <c r="A22" t="s">
        <v>5987</v>
      </c>
      <c r="B22" t="s">
        <v>6038</v>
      </c>
      <c r="C22" t="s">
        <v>7</v>
      </c>
      <c r="D22" t="s">
        <v>7</v>
      </c>
      <c r="E22" t="s">
        <v>6099</v>
      </c>
      <c r="F22" t="s">
        <v>6011</v>
      </c>
      <c r="G22" t="s">
        <v>5185</v>
      </c>
      <c r="H22" t="s">
        <v>6002</v>
      </c>
      <c r="I22" t="s">
        <v>6628</v>
      </c>
    </row>
    <row r="23" spans="1:9">
      <c r="A23" t="s">
        <v>5988</v>
      </c>
      <c r="B23" t="s">
        <v>6120</v>
      </c>
      <c r="C23" t="s">
        <v>6550</v>
      </c>
      <c r="D23" t="s">
        <v>6589</v>
      </c>
      <c r="E23" t="s">
        <v>6569</v>
      </c>
      <c r="F23" t="s">
        <v>6607</v>
      </c>
      <c r="G23" t="s">
        <v>6138</v>
      </c>
      <c r="H23" t="s">
        <v>7</v>
      </c>
      <c r="I23" t="s">
        <v>6629</v>
      </c>
    </row>
    <row r="24" spans="1:9">
      <c r="A24" t="s">
        <v>7</v>
      </c>
      <c r="B24" t="s">
        <v>7</v>
      </c>
      <c r="C24" t="s">
        <v>4054</v>
      </c>
      <c r="D24" t="s">
        <v>4054</v>
      </c>
      <c r="E24" t="s">
        <v>7</v>
      </c>
      <c r="F24" t="s">
        <v>6608</v>
      </c>
      <c r="G24" t="s">
        <v>6139</v>
      </c>
      <c r="H24" t="s">
        <v>6614</v>
      </c>
      <c r="I24" t="s">
        <v>6630</v>
      </c>
    </row>
    <row r="25" spans="1:9">
      <c r="A25" t="s">
        <v>6083</v>
      </c>
      <c r="B25" t="s">
        <v>6121</v>
      </c>
      <c r="C25" t="s">
        <v>6551</v>
      </c>
      <c r="D25" t="s">
        <v>6590</v>
      </c>
      <c r="E25" t="s">
        <v>6570</v>
      </c>
      <c r="F25" t="s">
        <v>7</v>
      </c>
      <c r="G25" t="s">
        <v>6140</v>
      </c>
      <c r="H25" t="s">
        <v>4054</v>
      </c>
      <c r="I25" t="s">
        <v>6631</v>
      </c>
    </row>
    <row r="26" spans="1:9">
      <c r="A26" t="s">
        <v>4054</v>
      </c>
      <c r="B26" t="s">
        <v>4054</v>
      </c>
      <c r="E26" t="s">
        <v>4054</v>
      </c>
      <c r="F26" t="s">
        <v>6609</v>
      </c>
      <c r="G26" t="s">
        <v>7</v>
      </c>
      <c r="H26" t="s">
        <v>6615</v>
      </c>
      <c r="I26" t="s">
        <v>7</v>
      </c>
    </row>
    <row r="27" spans="1:9">
      <c r="A27" t="s">
        <v>6084</v>
      </c>
      <c r="B27" t="s">
        <v>6122</v>
      </c>
      <c r="E27" t="s">
        <v>6571</v>
      </c>
      <c r="F27" t="s">
        <v>4054</v>
      </c>
      <c r="G27" t="s">
        <v>6141</v>
      </c>
      <c r="I27" t="s">
        <v>6632</v>
      </c>
    </row>
    <row r="28" spans="1:9">
      <c r="F28" t="s">
        <v>6610</v>
      </c>
      <c r="G28" t="s">
        <v>4054</v>
      </c>
      <c r="I28" t="s">
        <v>4054</v>
      </c>
    </row>
    <row r="29" spans="1:9">
      <c r="G29" t="s">
        <v>6142</v>
      </c>
      <c r="I29" t="s">
        <v>6633</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C1:N20"/>
  <sheetViews>
    <sheetView workbookViewId="0">
      <selection activeCell="L21" sqref="L21"/>
    </sheetView>
  </sheetViews>
  <sheetFormatPr defaultRowHeight="14"/>
  <sheetData>
    <row r="1" spans="3:14">
      <c r="H1">
        <v>522.27</v>
      </c>
    </row>
    <row r="2" spans="3:14">
      <c r="H2">
        <v>427.41</v>
      </c>
    </row>
    <row r="3" spans="3:14">
      <c r="H3">
        <v>-1693.14</v>
      </c>
      <c r="M3">
        <v>4.1254</v>
      </c>
    </row>
    <row r="4" spans="3:14">
      <c r="H4">
        <v>511.58</v>
      </c>
    </row>
    <row r="5" spans="3:14">
      <c r="H5">
        <v>-1423.33</v>
      </c>
      <c r="M5">
        <v>5.4436</v>
      </c>
    </row>
    <row r="6" spans="3:14">
      <c r="H6">
        <v>3.35</v>
      </c>
      <c r="M6">
        <v>5.4253</v>
      </c>
    </row>
    <row r="7" spans="3:14">
      <c r="H7">
        <v>0</v>
      </c>
      <c r="M7">
        <v>4.5366999999999997</v>
      </c>
    </row>
    <row r="8" spans="3:14">
      <c r="H8">
        <f>SUM(H1:H7)</f>
        <v>-1651.8600000000001</v>
      </c>
      <c r="I8">
        <f>H8/7</f>
        <v>-235.98000000000002</v>
      </c>
      <c r="M8">
        <v>3.3597999999999999</v>
      </c>
    </row>
    <row r="9" spans="3:14">
      <c r="M9">
        <v>3.8771</v>
      </c>
    </row>
    <row r="10" spans="3:14">
      <c r="M10">
        <v>3.3532999999999999</v>
      </c>
    </row>
    <row r="11" spans="3:14">
      <c r="L11">
        <v>-1655.21</v>
      </c>
      <c r="M11">
        <f>SUM(M3:M10)</f>
        <v>30.121199999999998</v>
      </c>
      <c r="N11">
        <f>SUM(L11:M11)</f>
        <v>-1625.0888</v>
      </c>
    </row>
    <row r="15" spans="3:14">
      <c r="C15">
        <v>313.44</v>
      </c>
      <c r="H15">
        <v>140004.63</v>
      </c>
      <c r="J15">
        <v>508.69</v>
      </c>
    </row>
    <row r="16" spans="3:14">
      <c r="C16">
        <v>2673.13</v>
      </c>
      <c r="H16">
        <v>140513.32</v>
      </c>
      <c r="J16">
        <v>421.98</v>
      </c>
    </row>
    <row r="17" spans="3:12">
      <c r="C17">
        <v>-139.62</v>
      </c>
      <c r="H17">
        <v>141285.25</v>
      </c>
      <c r="J17">
        <v>-1698.57</v>
      </c>
    </row>
    <row r="18" spans="3:12">
      <c r="C18">
        <v>119.82</v>
      </c>
      <c r="H18">
        <v>142797.47</v>
      </c>
      <c r="J18">
        <v>507.05</v>
      </c>
    </row>
    <row r="19" spans="3:12">
      <c r="C19">
        <v>632.71</v>
      </c>
      <c r="H19">
        <v>145600.29999999999</v>
      </c>
      <c r="J19">
        <v>-1422.82</v>
      </c>
    </row>
    <row r="20" spans="3:12">
      <c r="C20">
        <f>SUM(C15:C19)</f>
        <v>3599.4800000000005</v>
      </c>
      <c r="D20">
        <v>3599.4800000000005</v>
      </c>
      <c r="H20">
        <f>SUM(H15:H19)</f>
        <v>710200.97</v>
      </c>
      <c r="I20">
        <f>H20/5</f>
        <v>142040.19399999999</v>
      </c>
      <c r="J20">
        <f>SUM(J15:J19)</f>
        <v>-1683.6699999999998</v>
      </c>
      <c r="K20">
        <f>J20/5</f>
        <v>-336.73399999999998</v>
      </c>
      <c r="L20">
        <f>J20/I20*100</f>
        <v>-1.1853475784467036</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6638</v>
      </c>
    </row>
    <row r="2" spans="1:14" ht="14">
      <c r="B2" s="409">
        <f>SUM(B7:B26)</f>
        <v>1</v>
      </c>
      <c r="C2" s="409">
        <f>SUM(C7:C26)</f>
        <v>2</v>
      </c>
      <c r="D2" s="409">
        <f>SUM(D7:D26)</f>
        <v>3</v>
      </c>
      <c r="E2" s="409">
        <f>SUM(E7:E26)</f>
        <v>5</v>
      </c>
      <c r="F2" s="409">
        <f>SUM(F7:F26)</f>
        <v>4</v>
      </c>
      <c r="M2" t="s">
        <v>6116</v>
      </c>
    </row>
    <row r="3" spans="1:14" ht="14">
      <c r="M3" t="s">
        <v>343</v>
      </c>
    </row>
    <row r="4" spans="1:14" ht="14">
      <c r="M4" t="s">
        <v>280</v>
      </c>
    </row>
    <row r="5" spans="1:14" ht="14">
      <c r="M5" t="s">
        <v>5961</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5974</v>
      </c>
      <c r="N7"/>
    </row>
    <row r="8" spans="1:14" ht="14">
      <c r="A8" s="480" t="s">
        <v>6639</v>
      </c>
      <c r="B8" s="938">
        <f>SUMIFS(标准!M:M,标准!B:B,A8)</f>
        <v>0</v>
      </c>
      <c r="C8" s="938">
        <f>SUMIFS(标准!N:N,标准!B:B,A8)</f>
        <v>0</v>
      </c>
      <c r="D8" s="938">
        <f>SUMIFS(标准!O:O,标准!B:B,A8)</f>
        <v>0</v>
      </c>
      <c r="E8" s="938">
        <f>SUMIFS(标准!P:P,标准!B:B,A8)</f>
        <v>0</v>
      </c>
      <c r="F8" s="938">
        <f>SUMIFS(标准!Q:Q,标准!B:B,A8)</f>
        <v>0</v>
      </c>
      <c r="M8" t="s">
        <v>5975</v>
      </c>
      <c r="N8"/>
    </row>
    <row r="9" spans="1:14" ht="14">
      <c r="A9" s="480" t="s">
        <v>6640</v>
      </c>
      <c r="B9" s="938">
        <f>SUMIFS(标准!M:M,标准!B:B,A9)</f>
        <v>0</v>
      </c>
      <c r="C9" s="938">
        <f>SUMIFS(标准!N:N,标准!B:B,A9)</f>
        <v>0</v>
      </c>
      <c r="D9" s="938">
        <f>SUMIFS(标准!O:O,标准!B:B,A9)</f>
        <v>0</v>
      </c>
      <c r="E9" s="938">
        <f>SUMIFS(标准!P:P,标准!B:B,A9)</f>
        <v>0</v>
      </c>
      <c r="F9" s="938">
        <f>SUMIFS(标准!Q:Q,标准!B:B,A9)</f>
        <v>0</v>
      </c>
      <c r="M9" t="s">
        <v>5976</v>
      </c>
      <c r="N9"/>
    </row>
    <row r="10" spans="1:14" ht="14">
      <c r="A10" s="480" t="s">
        <v>6641</v>
      </c>
      <c r="B10" s="938">
        <f>SUMIFS(标准!M:M,标准!B:B,A10)</f>
        <v>0</v>
      </c>
      <c r="C10" s="486">
        <f>SUMIFS(标准!N:N,标准!B:B,A10)</f>
        <v>1</v>
      </c>
      <c r="D10" s="486">
        <f>SUMIFS(标准!O:O,标准!B:B,A10)</f>
        <v>2</v>
      </c>
      <c r="E10" s="938">
        <f>SUMIFS(标准!P:P,标准!B:B,A10)</f>
        <v>0</v>
      </c>
      <c r="F10" s="486">
        <f>SUMIFS(标准!Q:Q,标准!B:B,A10)</f>
        <v>2</v>
      </c>
      <c r="M10" t="s">
        <v>5977</v>
      </c>
      <c r="N10"/>
    </row>
    <row r="11" spans="1:14" ht="14">
      <c r="A11" s="480" t="s">
        <v>6642</v>
      </c>
      <c r="B11" s="938">
        <f>SUMIFS(标准!M:M,标准!B:B,A11)</f>
        <v>0</v>
      </c>
      <c r="C11" s="938">
        <f>SUMIFS(标准!N:N,标准!B:B,A11)</f>
        <v>0</v>
      </c>
      <c r="D11" s="938">
        <f>SUMIFS(标准!O:O,标准!B:B,A11)</f>
        <v>0</v>
      </c>
      <c r="E11" s="938">
        <f>SUMIFS(标准!P:P,标准!B:B,A11)</f>
        <v>0</v>
      </c>
      <c r="F11" s="486">
        <f>SUMIFS(标准!Q:Q,标准!B:B,A11)</f>
        <v>1</v>
      </c>
      <c r="M11" t="s">
        <v>6081</v>
      </c>
      <c r="N11"/>
    </row>
    <row r="12" spans="1:14" ht="14">
      <c r="A12" s="480" t="s">
        <v>6643</v>
      </c>
      <c r="B12" s="938">
        <f>SUMIFS(标准!M:M,标准!B:B,A12)</f>
        <v>0</v>
      </c>
      <c r="C12" s="938">
        <f>SUMIFS(标准!N:N,标准!B:B,A12)</f>
        <v>0</v>
      </c>
      <c r="D12" s="938">
        <f>SUMIFS(标准!O:O,标准!B:B,A12)</f>
        <v>0</v>
      </c>
      <c r="E12" s="938">
        <f>SUMIFS(标准!P:P,标准!B:B,A12)</f>
        <v>0</v>
      </c>
      <c r="F12" s="938">
        <f>SUMIFS(标准!Q:Q,标准!B:B,A12)</f>
        <v>0</v>
      </c>
      <c r="M12" t="s">
        <v>5978</v>
      </c>
      <c r="N12"/>
    </row>
    <row r="13" spans="1:14" ht="14">
      <c r="A13" s="480" t="s">
        <v>5711</v>
      </c>
      <c r="B13" s="938">
        <f>SUMIFS(标准!M:M,标准!B:B,A13)</f>
        <v>0</v>
      </c>
      <c r="C13" s="938">
        <f>SUMIFS(标准!N:N,标准!B:B,A13)</f>
        <v>0</v>
      </c>
      <c r="D13" s="938">
        <f>SUMIFS(标准!O:O,标准!B:B,A13)</f>
        <v>0</v>
      </c>
      <c r="E13" s="938">
        <f>SUMIFS(标准!P:P,标准!B:B,A13)</f>
        <v>0</v>
      </c>
      <c r="F13" s="938">
        <f>SUMIFS(标准!Q:Q,标准!B:B,A13)</f>
        <v>0</v>
      </c>
      <c r="M13" t="s">
        <v>5979</v>
      </c>
      <c r="N13"/>
    </row>
    <row r="14" spans="1:14" ht="14">
      <c r="A14" s="480" t="s">
        <v>6644</v>
      </c>
      <c r="B14" s="938">
        <f>SUMIFS(标准!M:M,标准!B:B,A14)</f>
        <v>0</v>
      </c>
      <c r="C14" s="486">
        <f>SUMIFS(标准!N:N,标准!B:B,A14)</f>
        <v>1</v>
      </c>
      <c r="D14" s="938">
        <f>SUMIFS(标准!O:O,标准!B:B,A14)</f>
        <v>0</v>
      </c>
      <c r="E14" s="486">
        <f>SUMIFS(标准!P:P,标准!B:B,A14)</f>
        <v>1</v>
      </c>
      <c r="F14" s="938">
        <f>SUMIFS(标准!Q:Q,标准!B:B,A14)</f>
        <v>0</v>
      </c>
      <c r="M14" t="s">
        <v>5980</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6082</v>
      </c>
      <c r="N15"/>
    </row>
    <row r="16" spans="1:14" ht="14">
      <c r="A16" s="480" t="s">
        <v>6651</v>
      </c>
      <c r="B16" s="938">
        <f>SUMIFS(标准!M:M,标准!B:B,A16)</f>
        <v>1</v>
      </c>
      <c r="C16" s="938">
        <f>SUMIFS(标准!N:N,标准!B:B,A16)</f>
        <v>0</v>
      </c>
      <c r="D16" s="938">
        <f>SUMIFS(标准!O:O,标准!B:B,A16)</f>
        <v>0</v>
      </c>
      <c r="E16" s="938">
        <f>SUMIFS(标准!P:P,标准!B:B,A16)</f>
        <v>0</v>
      </c>
      <c r="F16" s="938">
        <f>SUMIFS(标准!Q:Q,标准!B:B,A16)</f>
        <v>0</v>
      </c>
      <c r="M16" t="s">
        <v>5981</v>
      </c>
      <c r="N16"/>
    </row>
    <row r="17" spans="1:22" ht="14">
      <c r="A17" s="480" t="s">
        <v>6645</v>
      </c>
      <c r="B17" s="938">
        <f>SUMIFS(标准!M:M,标准!B:B,A17)</f>
        <v>0</v>
      </c>
      <c r="C17" s="938">
        <f>SUMIFS(标准!N:N,标准!B:B,A17)</f>
        <v>0</v>
      </c>
      <c r="D17" s="938">
        <f>SUMIFS(标准!O:O,标准!B:B,A17)</f>
        <v>0</v>
      </c>
      <c r="E17" s="938">
        <f>SUMIFS(标准!P:P,标准!B:B,A17)</f>
        <v>0</v>
      </c>
      <c r="F17" s="938">
        <f>SUMIFS(标准!Q:Q,标准!B:B,A17)</f>
        <v>0</v>
      </c>
      <c r="M17" t="s">
        <v>5982</v>
      </c>
      <c r="N17"/>
    </row>
    <row r="18" spans="1:22" ht="14">
      <c r="A18" s="480" t="s">
        <v>5832</v>
      </c>
      <c r="B18" s="938">
        <f>SUMIFS(标准!M:M,标准!B:B,A18)</f>
        <v>0</v>
      </c>
      <c r="C18" s="938">
        <f>SUMIFS(标准!N:N,标准!B:B,A18)</f>
        <v>0</v>
      </c>
      <c r="D18" s="938">
        <f>SUMIFS(标准!O:O,标准!B:B,A18)</f>
        <v>0</v>
      </c>
      <c r="E18" s="938">
        <f>SUMIFS(标准!P:P,标准!B:B,A18)</f>
        <v>0</v>
      </c>
      <c r="F18" s="938">
        <f>SUMIFS(标准!Q:Q,标准!B:B,A18)</f>
        <v>0</v>
      </c>
      <c r="M18" t="s">
        <v>5983</v>
      </c>
      <c r="N18"/>
    </row>
    <row r="19" spans="1:22" ht="14">
      <c r="A19" s="480" t="s">
        <v>6646</v>
      </c>
      <c r="B19" s="938">
        <f>SUMIFS(标准!M:M,标准!B:B,A19)</f>
        <v>0</v>
      </c>
      <c r="C19" s="938">
        <f>SUMIFS(标准!N:N,标准!B:B,A19)</f>
        <v>0</v>
      </c>
      <c r="D19" s="938">
        <f>SUMIFS(标准!O:O,标准!B:B,A19)</f>
        <v>0</v>
      </c>
      <c r="E19" s="938">
        <f>SUMIFS(标准!P:P,标准!B:B,A19)</f>
        <v>0</v>
      </c>
      <c r="F19" s="938">
        <f>SUMIFS(标准!Q:Q,标准!B:B,A19)</f>
        <v>0</v>
      </c>
      <c r="M19" t="s">
        <v>5984</v>
      </c>
      <c r="N19"/>
    </row>
    <row r="20" spans="1:22" ht="14">
      <c r="A20" s="480" t="s">
        <v>6647</v>
      </c>
      <c r="B20" s="938">
        <f>SUMIFS(标准!M:M,标准!B:B,A20)</f>
        <v>0</v>
      </c>
      <c r="C20" s="938">
        <f>SUMIFS(标准!N:N,标准!B:B,A20)</f>
        <v>0</v>
      </c>
      <c r="D20" s="938">
        <f>SUMIFS(标准!O:O,标准!B:B,A20)</f>
        <v>0</v>
      </c>
      <c r="E20" s="486">
        <f>SUMIFS(标准!P:P,标准!B:B,A20)</f>
        <v>1</v>
      </c>
      <c r="F20" s="938">
        <f>SUMIFS(标准!Q:Q,标准!B:B,A20)</f>
        <v>0</v>
      </c>
      <c r="M20" t="s">
        <v>5985</v>
      </c>
      <c r="N20"/>
    </row>
    <row r="21" spans="1:22" ht="14">
      <c r="A21" s="480" t="s">
        <v>6648</v>
      </c>
      <c r="B21" s="938">
        <f>SUMIFS(标准!M:M,标准!B:B,A21)</f>
        <v>0</v>
      </c>
      <c r="C21" s="938">
        <f>SUMIFS(标准!N:N,标准!B:B,A21)</f>
        <v>0</v>
      </c>
      <c r="D21" s="486">
        <f>SUMIFS(标准!O:O,标准!B:B,A21)</f>
        <v>1</v>
      </c>
      <c r="E21" s="486">
        <f>SUMIFS(标准!P:P,标准!B:B,A21)</f>
        <v>1</v>
      </c>
      <c r="F21" s="938">
        <f>SUMIFS(标准!Q:Q,标准!B:B,A21)</f>
        <v>0</v>
      </c>
      <c r="M21" t="s">
        <v>5986</v>
      </c>
      <c r="N21"/>
    </row>
    <row r="22" spans="1:22" ht="14">
      <c r="A22" s="480" t="s">
        <v>6649</v>
      </c>
      <c r="B22" s="938">
        <v>0</v>
      </c>
      <c r="C22" s="938">
        <f>SUMIFS(标准!N:N,标准!B:B,A22)</f>
        <v>0</v>
      </c>
      <c r="D22" s="938">
        <f>SUMIFS(标准!O:O,标准!B:B,A22)</f>
        <v>0</v>
      </c>
      <c r="E22" s="938">
        <v>0</v>
      </c>
      <c r="F22" s="486">
        <v>1</v>
      </c>
      <c r="M22" t="s">
        <v>5987</v>
      </c>
      <c r="N22"/>
    </row>
    <row r="23" spans="1:22" ht="14">
      <c r="A23" s="480" t="s">
        <v>6650</v>
      </c>
      <c r="B23" s="938">
        <f>SUMIFS(标准!M:M,标准!B:B,A23)</f>
        <v>0</v>
      </c>
      <c r="C23" s="938">
        <f>SUMIFS(标准!N:N,标准!B:B,A23)</f>
        <v>0</v>
      </c>
      <c r="D23" s="938">
        <f>SUMIFS(标准!O:O,标准!B:B,A23)</f>
        <v>0</v>
      </c>
      <c r="E23" s="486">
        <f>SUMIFS(标准!P:P,标准!B:B,A23)</f>
        <v>2</v>
      </c>
      <c r="F23" s="938">
        <f>SUMIFS(标准!Q:Q,标准!B:B,A23)</f>
        <v>0</v>
      </c>
      <c r="M23" t="s">
        <v>5988</v>
      </c>
      <c r="N23"/>
    </row>
    <row r="24" spans="1:22" ht="14">
      <c r="M24" t="s">
        <v>7</v>
      </c>
    </row>
    <row r="25" spans="1:22" ht="14">
      <c r="M25" t="s">
        <v>6083</v>
      </c>
    </row>
    <row r="26" spans="1:22" ht="14">
      <c r="M26" t="s">
        <v>4054</v>
      </c>
    </row>
    <row r="27" spans="1:22" ht="14">
      <c r="M27" t="s">
        <v>6084</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6123</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5961</v>
      </c>
      <c r="M5" s="414" t="s">
        <v>5961</v>
      </c>
    </row>
    <row r="6" spans="1:13" ht="11.25" customHeight="1">
      <c r="L6" s="414" t="s">
        <v>7</v>
      </c>
      <c r="M6" s="414" t="s">
        <v>7</v>
      </c>
    </row>
    <row r="7" spans="1:13" ht="11.25" customHeight="1">
      <c r="A7" s="414" t="s">
        <v>5652</v>
      </c>
      <c r="B7" s="938">
        <f>SUMIFS(标准!M:M,标准!B:B,A7)</f>
        <v>0</v>
      </c>
      <c r="C7" s="938">
        <f>SUMIFS(标准!N:N,标准!B:B,A7)</f>
        <v>0</v>
      </c>
      <c r="D7" s="938">
        <f>SUMIFS(标准!O:O,标准!B:B,A7)</f>
        <v>0</v>
      </c>
      <c r="E7" s="938">
        <f>SUMIFS(标准!P:P,标准!B:B,A7)</f>
        <v>0</v>
      </c>
      <c r="F7" s="938">
        <f>SUMIFS(标准!Q:Q,标准!B:B,A7)</f>
        <v>0</v>
      </c>
      <c r="L7" s="414" t="s">
        <v>6033</v>
      </c>
      <c r="M7" s="414" t="s">
        <v>6033</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5964</v>
      </c>
      <c r="M8" s="414" t="s">
        <v>5964</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5967</v>
      </c>
      <c r="M10" s="414" t="s">
        <v>5967</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6034</v>
      </c>
      <c r="M11" s="414" t="s">
        <v>6022</v>
      </c>
    </row>
    <row r="12" spans="1:13" ht="11.25" customHeight="1">
      <c r="A12" s="414" t="s">
        <v>5691</v>
      </c>
      <c r="B12" s="938">
        <f>SUMIFS(标准!M:M,标准!B:B,A12)</f>
        <v>0</v>
      </c>
      <c r="C12" s="938">
        <f>SUMIFS(标准!N:N,标准!B:B,A12)</f>
        <v>0</v>
      </c>
      <c r="D12" s="938">
        <f>SUMIFS(标准!O:O,标准!B:B,A12)</f>
        <v>0</v>
      </c>
      <c r="E12" s="938">
        <f>SUMIFS(标准!P:P,标准!B:B,A12)</f>
        <v>0</v>
      </c>
      <c r="F12" s="938">
        <f>SUMIFS(标准!Q:Q,标准!B:B,A12)</f>
        <v>0</v>
      </c>
      <c r="L12" s="414" t="s">
        <v>5970</v>
      </c>
      <c r="M12" s="414" t="s">
        <v>6034</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6117</v>
      </c>
    </row>
    <row r="14" spans="1:13" ht="11.25" customHeight="1">
      <c r="A14" s="414" t="s">
        <v>6078</v>
      </c>
      <c r="B14" s="938">
        <f>SUMIFS(标准!M:M,标准!B:B,A14)</f>
        <v>0</v>
      </c>
      <c r="C14" s="938">
        <f>SUMIFS(标准!N:N,标准!B:B,A14)</f>
        <v>0</v>
      </c>
      <c r="D14" s="938">
        <f>SUMIFS(标准!O:O,标准!B:B,A14)</f>
        <v>0</v>
      </c>
      <c r="E14" s="938">
        <f>SUMIFS(标准!P:P,标准!B:B,A14)</f>
        <v>0</v>
      </c>
      <c r="F14" s="938">
        <f>SUMIFS(标准!Q:Q,标准!B:B,A14)</f>
        <v>0</v>
      </c>
      <c r="L14" s="414" t="s">
        <v>6035</v>
      </c>
      <c r="M14" s="414" t="s">
        <v>5970</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6036</v>
      </c>
      <c r="M15" s="414" t="s">
        <v>6118</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6035</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6119</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6037</v>
      </c>
      <c r="M20" s="414" t="s">
        <v>5197</v>
      </c>
    </row>
    <row r="21" spans="1:13" ht="11.25" customHeight="1">
      <c r="A21" s="414" t="s">
        <v>6079</v>
      </c>
      <c r="B21" s="938">
        <f>SUMIFS(标准!M:M,标准!B:B,A21)</f>
        <v>0</v>
      </c>
      <c r="C21" s="938">
        <f>SUMIFS(标准!N:N,标准!B:B,A21)</f>
        <v>0</v>
      </c>
      <c r="D21" s="486">
        <f>SUMIFS(标准!O:O,标准!B:B,A21)</f>
        <v>1</v>
      </c>
      <c r="E21" s="486">
        <f>SUMIFS(标准!P:P,标准!B:B,A21)</f>
        <v>1</v>
      </c>
      <c r="F21" s="486">
        <f>SUMIFS(标准!Q:Q,标准!B:B,A21)</f>
        <v>0</v>
      </c>
      <c r="L21" s="414" t="s">
        <v>6038</v>
      </c>
      <c r="M21" s="414" t="s">
        <v>5196</v>
      </c>
    </row>
    <row r="22" spans="1:13" ht="11.25" customHeight="1">
      <c r="A22" s="414" t="s">
        <v>6080</v>
      </c>
      <c r="B22" s="938">
        <f>SUMIFS(标准!M:M,标准!B:B,A22)</f>
        <v>0</v>
      </c>
      <c r="C22" s="938">
        <f>SUMIFS(标准!N:N,标准!B:B,A22)</f>
        <v>0</v>
      </c>
      <c r="D22" s="938">
        <f>SUMIFS(标准!O:O,标准!B:B,A22)</f>
        <v>0</v>
      </c>
      <c r="E22" s="938">
        <f>SUMIFS(标准!P:P,标准!B:B,A22)</f>
        <v>0</v>
      </c>
      <c r="F22" s="938">
        <f>SUMIFS(标准!Q:Q,标准!B:B,A22)</f>
        <v>0</v>
      </c>
      <c r="L22" s="414" t="s">
        <v>6039</v>
      </c>
      <c r="M22" s="414" t="s">
        <v>6038</v>
      </c>
    </row>
    <row r="23" spans="1:13" ht="11.25" customHeight="1">
      <c r="B23" s="938"/>
      <c r="C23" s="938"/>
      <c r="D23" s="938"/>
      <c r="E23" s="938"/>
      <c r="F23" s="938"/>
      <c r="L23" s="414" t="s">
        <v>7</v>
      </c>
      <c r="M23" s="414" t="s">
        <v>6120</v>
      </c>
    </row>
    <row r="24" spans="1:13" ht="11.25" customHeight="1">
      <c r="B24" s="938"/>
      <c r="C24" s="938"/>
      <c r="D24" s="938"/>
      <c r="E24" s="938"/>
      <c r="F24" s="938"/>
      <c r="L24" s="414" t="s">
        <v>6040</v>
      </c>
      <c r="M24" s="414" t="s">
        <v>7</v>
      </c>
    </row>
    <row r="25" spans="1:13" ht="11.25" customHeight="1">
      <c r="B25" s="938"/>
      <c r="C25" s="938"/>
      <c r="D25" s="938"/>
      <c r="E25" s="514"/>
      <c r="F25" s="514"/>
      <c r="L25" s="414" t="s">
        <v>4054</v>
      </c>
      <c r="M25" s="414" t="s">
        <v>6121</v>
      </c>
    </row>
    <row r="26" spans="1:13" ht="11.25" customHeight="1">
      <c r="B26" s="938"/>
      <c r="C26" s="938"/>
      <c r="D26" s="938"/>
      <c r="E26" s="938"/>
      <c r="F26" s="938"/>
      <c r="L26" s="414" t="s">
        <v>6041</v>
      </c>
      <c r="M26" s="414" t="s">
        <v>4054</v>
      </c>
    </row>
    <row r="27" spans="1:13" ht="11.25" customHeight="1">
      <c r="M27" s="414" t="s">
        <v>6122</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6017</v>
      </c>
      <c r="C2" t="s">
        <v>6017</v>
      </c>
      <c r="D2" t="s">
        <v>6017</v>
      </c>
    </row>
    <row r="3" spans="2:4">
      <c r="B3" t="s">
        <v>6018</v>
      </c>
      <c r="C3" t="s">
        <v>6018</v>
      </c>
      <c r="D3" t="s">
        <v>6018</v>
      </c>
    </row>
    <row r="4" spans="2:4">
      <c r="B4" t="s">
        <v>280</v>
      </c>
      <c r="C4" t="s">
        <v>280</v>
      </c>
      <c r="D4" t="s">
        <v>280</v>
      </c>
    </row>
    <row r="5" spans="2:4">
      <c r="B5" t="s">
        <v>5961</v>
      </c>
      <c r="C5" t="s">
        <v>5961</v>
      </c>
      <c r="D5" t="s">
        <v>5961</v>
      </c>
    </row>
    <row r="6" spans="2:4">
      <c r="B6" t="s">
        <v>7</v>
      </c>
      <c r="C6" t="s">
        <v>7</v>
      </c>
      <c r="D6" t="s">
        <v>7</v>
      </c>
    </row>
    <row r="7" spans="2:4">
      <c r="B7" t="s">
        <v>6019</v>
      </c>
      <c r="C7" t="s">
        <v>6019</v>
      </c>
      <c r="D7" t="s">
        <v>6019</v>
      </c>
    </row>
    <row r="8" spans="2:4">
      <c r="B8" t="s">
        <v>5243</v>
      </c>
      <c r="C8" t="s">
        <v>5243</v>
      </c>
      <c r="D8" t="s">
        <v>5243</v>
      </c>
    </row>
    <row r="9" spans="2:4">
      <c r="B9" t="s">
        <v>6020</v>
      </c>
      <c r="C9" t="s">
        <v>6020</v>
      </c>
      <c r="D9" t="s">
        <v>6020</v>
      </c>
    </row>
    <row r="10" spans="2:4">
      <c r="B10" t="s">
        <v>5029</v>
      </c>
      <c r="C10" t="s">
        <v>5029</v>
      </c>
      <c r="D10" t="s">
        <v>5029</v>
      </c>
    </row>
    <row r="11" spans="2:4">
      <c r="B11" t="s">
        <v>5967</v>
      </c>
      <c r="C11" t="s">
        <v>5967</v>
      </c>
      <c r="D11" t="s">
        <v>5967</v>
      </c>
    </row>
    <row r="12" spans="2:4">
      <c r="B12" t="s">
        <v>6021</v>
      </c>
      <c r="C12" t="s">
        <v>6021</v>
      </c>
      <c r="D12" t="s">
        <v>6021</v>
      </c>
    </row>
    <row r="13" spans="2:4">
      <c r="B13" t="s">
        <v>6022</v>
      </c>
      <c r="C13" t="s">
        <v>6022</v>
      </c>
      <c r="D13" t="s">
        <v>6022</v>
      </c>
    </row>
    <row r="14" spans="2:4">
      <c r="B14" t="s">
        <v>6023</v>
      </c>
      <c r="C14" t="s">
        <v>6023</v>
      </c>
      <c r="D14" t="s">
        <v>6023</v>
      </c>
    </row>
    <row r="15" spans="2:4">
      <c r="B15" t="s">
        <v>5970</v>
      </c>
      <c r="C15" t="s">
        <v>5970</v>
      </c>
      <c r="D15" t="s">
        <v>5970</v>
      </c>
    </row>
    <row r="16" spans="2:4">
      <c r="B16" t="s">
        <v>6024</v>
      </c>
      <c r="C16" t="s">
        <v>6024</v>
      </c>
      <c r="D16" t="s">
        <v>6024</v>
      </c>
    </row>
    <row r="17" spans="2:4">
      <c r="B17" t="s">
        <v>6025</v>
      </c>
      <c r="C17" t="s">
        <v>6025</v>
      </c>
      <c r="D17" t="s">
        <v>6025</v>
      </c>
    </row>
    <row r="18" spans="2:4">
      <c r="B18" t="s">
        <v>6026</v>
      </c>
      <c r="C18" t="s">
        <v>6026</v>
      </c>
      <c r="D18" t="s">
        <v>6026</v>
      </c>
    </row>
    <row r="19" spans="2:4">
      <c r="B19" t="s">
        <v>6027</v>
      </c>
      <c r="C19" t="s">
        <v>6027</v>
      </c>
      <c r="D19" t="s">
        <v>6027</v>
      </c>
    </row>
    <row r="20" spans="2:4">
      <c r="B20" t="s">
        <v>6028</v>
      </c>
      <c r="C20" t="s">
        <v>6028</v>
      </c>
      <c r="D20" t="s">
        <v>6028</v>
      </c>
    </row>
    <row r="21" spans="2:4">
      <c r="B21" t="s">
        <v>6029</v>
      </c>
      <c r="C21" t="s">
        <v>6029</v>
      </c>
      <c r="D21" t="s">
        <v>6029</v>
      </c>
    </row>
    <row r="22" spans="2:4">
      <c r="B22" t="s">
        <v>6030</v>
      </c>
      <c r="C22" t="s">
        <v>6030</v>
      </c>
      <c r="D22" t="s">
        <v>6030</v>
      </c>
    </row>
    <row r="23" spans="2:4">
      <c r="B23" t="s">
        <v>7</v>
      </c>
      <c r="C23" t="s">
        <v>7</v>
      </c>
      <c r="D23" t="s">
        <v>7</v>
      </c>
    </row>
    <row r="24" spans="2:4">
      <c r="B24" t="s">
        <v>6031</v>
      </c>
      <c r="C24" t="s">
        <v>6031</v>
      </c>
      <c r="D24" t="s">
        <v>6031</v>
      </c>
    </row>
    <row r="25" spans="2:4">
      <c r="B25" t="s">
        <v>4054</v>
      </c>
      <c r="C25" t="s">
        <v>4054</v>
      </c>
      <c r="D25" t="s">
        <v>4054</v>
      </c>
    </row>
    <row r="26" spans="2:4">
      <c r="B26" t="s">
        <v>6032</v>
      </c>
      <c r="C26" t="s">
        <v>6032</v>
      </c>
      <c r="D26" t="s">
        <v>6032</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6042</v>
      </c>
      <c r="N3" s="512"/>
      <c r="O3" s="512"/>
      <c r="P3" s="512"/>
      <c r="S3" s="255"/>
      <c r="V3" s="255"/>
      <c r="W3" s="255"/>
    </row>
    <row r="4" spans="1:36" ht="12.75" customHeight="1">
      <c r="B4" s="673">
        <f>SUM(B11:B12)</f>
        <v>0</v>
      </c>
      <c r="C4" s="673">
        <f>SUM(C11:C12)</f>
        <v>0</v>
      </c>
      <c r="D4" s="673">
        <f>SUM(D11:D12)</f>
        <v>0</v>
      </c>
      <c r="E4" s="673">
        <f>SUM(E11:E12)</f>
        <v>0</v>
      </c>
      <c r="F4" s="673">
        <f>SUM(F11:F12)</f>
        <v>0</v>
      </c>
      <c r="M4" s="872" t="s">
        <v>6102</v>
      </c>
      <c r="N4" s="794"/>
      <c r="O4" s="788"/>
      <c r="P4" s="783"/>
      <c r="S4" s="255"/>
      <c r="V4" s="255"/>
    </row>
    <row r="5" spans="1:36" ht="12.75" customHeight="1">
      <c r="M5" s="871" t="s">
        <v>6103</v>
      </c>
      <c r="N5" s="795"/>
      <c r="O5" s="786"/>
      <c r="P5" s="784"/>
      <c r="S5" s="255"/>
      <c r="V5" s="255"/>
    </row>
    <row r="6" spans="1:36" ht="12.75" customHeight="1">
      <c r="M6" s="956" t="s">
        <v>6104</v>
      </c>
      <c r="N6" s="796"/>
      <c r="O6" s="787"/>
      <c r="P6" s="785"/>
      <c r="S6" s="255"/>
      <c r="V6" s="255"/>
    </row>
    <row r="7" spans="1:36" ht="12.75" customHeight="1">
      <c r="M7" s="606" t="s">
        <v>7</v>
      </c>
      <c r="N7" s="606"/>
      <c r="O7" s="780"/>
    </row>
    <row r="8" spans="1:36" ht="12.75" customHeight="1">
      <c r="B8" s="478"/>
      <c r="C8" s="478"/>
      <c r="D8" s="478"/>
      <c r="E8" s="478"/>
      <c r="F8" s="478"/>
      <c r="M8" t="s">
        <v>5962</v>
      </c>
    </row>
    <row r="9" spans="1:36" ht="12.75" customHeight="1">
      <c r="M9" t="s">
        <v>6043</v>
      </c>
    </row>
    <row r="10" spans="1:36" ht="12.75" customHeight="1">
      <c r="M10" t="s">
        <v>6044</v>
      </c>
    </row>
    <row r="11" spans="1:36" ht="12.75" customHeight="1">
      <c r="M11" t="s">
        <v>6045</v>
      </c>
    </row>
    <row r="12" spans="1:36" ht="12.75" customHeight="1">
      <c r="B12" s="938"/>
      <c r="C12" s="938"/>
      <c r="D12" s="938"/>
      <c r="E12" s="938"/>
      <c r="F12" s="938"/>
      <c r="M12" t="s">
        <v>6046</v>
      </c>
    </row>
    <row r="13" spans="1:36" ht="12.75" customHeight="1">
      <c r="B13" s="514"/>
      <c r="C13" s="938"/>
      <c r="D13" s="938"/>
      <c r="E13" s="938"/>
      <c r="F13" s="938"/>
      <c r="M13" t="s">
        <v>6034</v>
      </c>
    </row>
    <row r="14" spans="1:36" ht="12.75" customHeight="1">
      <c r="B14" s="938"/>
      <c r="C14" s="938"/>
      <c r="D14" s="938"/>
      <c r="E14" s="938"/>
      <c r="F14" s="514"/>
      <c r="M14" t="s">
        <v>6047</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6048</v>
      </c>
    </row>
    <row r="18" spans="2:16" ht="12.75" customHeight="1">
      <c r="B18" s="938"/>
      <c r="C18" s="938"/>
      <c r="D18" s="938"/>
      <c r="E18" s="938"/>
      <c r="F18" s="938"/>
      <c r="M18" t="s">
        <v>6049</v>
      </c>
    </row>
    <row r="19" spans="2:16" ht="12.75" customHeight="1">
      <c r="B19" s="938"/>
      <c r="C19" s="938"/>
      <c r="D19" s="938"/>
      <c r="E19" s="938"/>
      <c r="F19" s="938"/>
      <c r="M19" t="s">
        <v>6050</v>
      </c>
    </row>
    <row r="20" spans="2:16" ht="12.75" customHeight="1">
      <c r="B20" s="514"/>
      <c r="C20" s="938"/>
      <c r="D20" s="938"/>
      <c r="E20" s="938"/>
      <c r="F20" s="514"/>
      <c r="M20" t="s">
        <v>6051</v>
      </c>
    </row>
    <row r="21" spans="2:16" ht="12.75" customHeight="1">
      <c r="B21" s="938"/>
      <c r="C21" s="514"/>
      <c r="D21" s="938"/>
      <c r="E21" s="514"/>
      <c r="F21" s="514"/>
      <c r="G21" s="514"/>
      <c r="M21" t="s">
        <v>6052</v>
      </c>
    </row>
    <row r="22" spans="2:16" ht="12.75" customHeight="1">
      <c r="B22" s="938"/>
      <c r="C22" s="938"/>
      <c r="D22" s="514"/>
      <c r="E22" s="938"/>
      <c r="F22" s="514"/>
      <c r="M22" t="s">
        <v>6053</v>
      </c>
    </row>
    <row r="23" spans="2:16" ht="12.75" customHeight="1">
      <c r="B23" s="514"/>
      <c r="C23" s="514"/>
      <c r="D23" s="514"/>
      <c r="E23" s="514"/>
      <c r="F23" s="514"/>
      <c r="M23" t="s">
        <v>7</v>
      </c>
    </row>
    <row r="24" spans="2:16" ht="12.75" customHeight="1">
      <c r="B24" s="938"/>
      <c r="C24" s="514"/>
      <c r="D24" s="938"/>
      <c r="E24" s="938"/>
      <c r="F24" s="938"/>
      <c r="M24" t="s">
        <v>6054</v>
      </c>
    </row>
    <row r="25" spans="2:16" ht="12.75" customHeight="1">
      <c r="B25" s="938"/>
      <c r="C25" s="938"/>
      <c r="D25" s="938"/>
      <c r="E25" s="938"/>
      <c r="F25" s="938"/>
      <c r="M25" t="s">
        <v>4054</v>
      </c>
    </row>
    <row r="26" spans="2:16" ht="12.75" customHeight="1">
      <c r="B26" s="514"/>
      <c r="C26" s="514"/>
      <c r="D26" s="514"/>
      <c r="E26" s="514"/>
      <c r="F26" s="514"/>
      <c r="M26" t="s">
        <v>6055</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5960</v>
      </c>
    </row>
    <row r="3" spans="12:12" ht="12" customHeight="1">
      <c r="L3" s="1" t="s">
        <v>309</v>
      </c>
    </row>
    <row r="4" spans="12:12" ht="12" customHeight="1">
      <c r="L4" s="1" t="s">
        <v>280</v>
      </c>
    </row>
    <row r="5" spans="12:12" ht="12" customHeight="1">
      <c r="L5" s="1" t="s">
        <v>5961</v>
      </c>
    </row>
    <row r="6" spans="12:12" ht="12" customHeight="1">
      <c r="L6" s="1" t="s">
        <v>7</v>
      </c>
    </row>
    <row r="7" spans="12:12" ht="12" customHeight="1">
      <c r="L7" s="1" t="s">
        <v>5962</v>
      </c>
    </row>
    <row r="8" spans="12:12" ht="12" customHeight="1">
      <c r="L8" s="1" t="s">
        <v>5963</v>
      </c>
    </row>
    <row r="9" spans="12:12" ht="12" customHeight="1">
      <c r="L9" s="1" t="s">
        <v>5964</v>
      </c>
    </row>
    <row r="10" spans="12:12" ht="12" customHeight="1">
      <c r="L10" s="1" t="s">
        <v>5965</v>
      </c>
    </row>
    <row r="11" spans="12:12" ht="12" customHeight="1">
      <c r="L11" s="1" t="s">
        <v>5966</v>
      </c>
    </row>
    <row r="12" spans="12:12" ht="12" customHeight="1">
      <c r="L12" s="1" t="s">
        <v>5029</v>
      </c>
    </row>
    <row r="13" spans="12:12" ht="12" customHeight="1">
      <c r="L13" s="1" t="s">
        <v>4672</v>
      </c>
    </row>
    <row r="14" spans="12:12" ht="12" customHeight="1">
      <c r="L14" s="1" t="s">
        <v>5225</v>
      </c>
    </row>
    <row r="15" spans="12:12" ht="12" customHeight="1">
      <c r="L15" s="1" t="s">
        <v>5967</v>
      </c>
    </row>
    <row r="16" spans="12:12" ht="12" customHeight="1">
      <c r="L16" s="1" t="s">
        <v>5968</v>
      </c>
    </row>
    <row r="17" spans="12:12" ht="12" customHeight="1">
      <c r="L17" s="1" t="s">
        <v>5969</v>
      </c>
    </row>
    <row r="18" spans="12:12" ht="12" customHeight="1">
      <c r="L18" s="1" t="s">
        <v>5970</v>
      </c>
    </row>
    <row r="19" spans="12:12" ht="12" customHeight="1">
      <c r="L19" s="1" t="s">
        <v>5971</v>
      </c>
    </row>
    <row r="20" spans="12:12" ht="12" customHeight="1">
      <c r="L20" s="1" t="s">
        <v>3580</v>
      </c>
    </row>
    <row r="21" spans="12:12" ht="12" customHeight="1">
      <c r="L21" s="1" t="s">
        <v>4673</v>
      </c>
    </row>
    <row r="22" spans="12:12" ht="12" customHeight="1">
      <c r="L22" s="1" t="s">
        <v>7</v>
      </c>
    </row>
    <row r="23" spans="12:12" ht="12" customHeight="1">
      <c r="L23" s="1" t="s">
        <v>5972</v>
      </c>
    </row>
    <row r="24" spans="12:12" ht="12" customHeight="1">
      <c r="L24" s="1" t="s">
        <v>4054</v>
      </c>
    </row>
    <row r="25" spans="12:12" ht="12" customHeight="1">
      <c r="L25" s="1" t="s">
        <v>5973</v>
      </c>
    </row>
    <row r="27" spans="12:12" ht="12" customHeight="1">
      <c r="L27" s="1" t="s">
        <v>6085</v>
      </c>
    </row>
    <row r="28" spans="12:12" ht="12" customHeight="1">
      <c r="L28" s="1" t="s">
        <v>309</v>
      </c>
    </row>
    <row r="29" spans="12:12" ht="12" customHeight="1">
      <c r="L29" s="1" t="s">
        <v>280</v>
      </c>
    </row>
    <row r="30" spans="12:12" ht="12" customHeight="1">
      <c r="L30" s="1" t="s">
        <v>5961</v>
      </c>
    </row>
    <row r="31" spans="12:12" ht="12" customHeight="1">
      <c r="L31" s="1" t="s">
        <v>7</v>
      </c>
    </row>
    <row r="32" spans="12:12" ht="12" customHeight="1">
      <c r="L32" s="1" t="s">
        <v>5962</v>
      </c>
    </row>
    <row r="33" spans="2:12" ht="12" customHeight="1">
      <c r="B33" s="945"/>
      <c r="C33" s="514"/>
      <c r="D33" s="514"/>
      <c r="E33" s="514"/>
      <c r="F33" s="514"/>
      <c r="L33" s="1" t="s">
        <v>5963</v>
      </c>
    </row>
    <row r="34" spans="2:12" ht="12" customHeight="1">
      <c r="B34" s="945"/>
      <c r="C34" s="945"/>
      <c r="D34" s="945"/>
      <c r="E34" s="945"/>
      <c r="F34" s="945"/>
      <c r="L34" s="1" t="s">
        <v>5965</v>
      </c>
    </row>
    <row r="35" spans="2:12" ht="12" customHeight="1">
      <c r="B35" s="945"/>
      <c r="C35" s="945"/>
      <c r="D35" s="514"/>
      <c r="E35" s="514"/>
      <c r="F35" s="945"/>
      <c r="L35" s="1" t="s">
        <v>6086</v>
      </c>
    </row>
    <row r="36" spans="2:12" ht="12" customHeight="1">
      <c r="B36" s="945"/>
      <c r="C36" s="945"/>
      <c r="D36" s="945"/>
      <c r="E36" s="945"/>
      <c r="F36" s="945"/>
      <c r="L36" s="1" t="s">
        <v>6087</v>
      </c>
    </row>
    <row r="37" spans="2:12" ht="12" customHeight="1">
      <c r="B37" s="945"/>
      <c r="C37" s="945"/>
      <c r="D37" s="945"/>
      <c r="E37" s="945"/>
      <c r="F37" s="945"/>
      <c r="L37" s="1" t="s">
        <v>6088</v>
      </c>
    </row>
    <row r="38" spans="2:12" ht="12" customHeight="1">
      <c r="B38" s="945"/>
      <c r="C38" s="945"/>
      <c r="D38" s="945"/>
      <c r="E38" s="514"/>
      <c r="F38" s="514"/>
      <c r="L38" s="1" t="s">
        <v>6089</v>
      </c>
    </row>
    <row r="39" spans="2:12" ht="12" customHeight="1">
      <c r="B39" s="945"/>
      <c r="C39" s="945"/>
      <c r="D39" s="945"/>
      <c r="E39" s="945"/>
      <c r="F39" s="945"/>
      <c r="L39" s="1" t="s">
        <v>6090</v>
      </c>
    </row>
    <row r="40" spans="2:12" ht="12" customHeight="1">
      <c r="B40" s="945"/>
      <c r="C40" s="945"/>
      <c r="D40" s="945"/>
      <c r="E40" s="945"/>
      <c r="F40" s="945"/>
      <c r="L40" s="1" t="s">
        <v>6091</v>
      </c>
    </row>
    <row r="41" spans="2:12" ht="12" customHeight="1">
      <c r="B41" s="945"/>
      <c r="C41" s="945"/>
      <c r="D41" s="945"/>
      <c r="E41" s="945"/>
      <c r="F41" s="514"/>
      <c r="L41" s="1" t="s">
        <v>6092</v>
      </c>
    </row>
    <row r="42" spans="2:12" ht="12" customHeight="1">
      <c r="B42" s="945"/>
      <c r="C42" s="945"/>
      <c r="D42" s="945"/>
      <c r="E42" s="945"/>
      <c r="F42" s="945"/>
      <c r="L42" s="1" t="s">
        <v>6093</v>
      </c>
    </row>
    <row r="43" spans="2:12" ht="12" customHeight="1">
      <c r="B43" s="945"/>
      <c r="C43" s="514"/>
      <c r="D43" s="945"/>
      <c r="E43" s="945"/>
      <c r="F43" s="945"/>
      <c r="L43" s="1" t="s">
        <v>6094</v>
      </c>
    </row>
    <row r="44" spans="2:12" ht="12" customHeight="1">
      <c r="B44" s="945"/>
      <c r="C44" s="945"/>
      <c r="D44" s="945"/>
      <c r="E44" s="945"/>
      <c r="F44" s="945"/>
      <c r="L44" s="1" t="s">
        <v>6095</v>
      </c>
    </row>
    <row r="45" spans="2:12" ht="12" customHeight="1">
      <c r="B45" s="945"/>
      <c r="C45" s="945"/>
      <c r="D45" s="945"/>
      <c r="E45" s="945"/>
      <c r="F45" s="945"/>
      <c r="L45" s="1" t="s">
        <v>6096</v>
      </c>
    </row>
    <row r="46" spans="2:12" ht="12" customHeight="1">
      <c r="B46" s="945"/>
      <c r="C46" s="945"/>
      <c r="D46" s="945"/>
      <c r="E46" s="945"/>
      <c r="F46" s="945"/>
      <c r="L46" s="1" t="s">
        <v>6097</v>
      </c>
    </row>
    <row r="47" spans="2:12" ht="12" customHeight="1">
      <c r="B47" s="945"/>
      <c r="C47" s="945"/>
      <c r="D47" s="945"/>
      <c r="E47" s="945"/>
      <c r="F47" s="945"/>
      <c r="L47" s="1" t="s">
        <v>6098</v>
      </c>
    </row>
    <row r="48" spans="2:12" ht="12" customHeight="1">
      <c r="B48" s="945"/>
      <c r="C48" s="945"/>
      <c r="D48" s="945"/>
      <c r="E48" s="945"/>
      <c r="F48" s="945"/>
      <c r="L48" s="1" t="s">
        <v>6099</v>
      </c>
    </row>
    <row r="49" spans="2:12" ht="12" customHeight="1">
      <c r="B49" s="945"/>
      <c r="C49" s="514"/>
      <c r="D49" s="514"/>
      <c r="E49" s="514"/>
      <c r="F49" s="514"/>
      <c r="L49" s="1" t="s">
        <v>7</v>
      </c>
    </row>
    <row r="50" spans="2:12" ht="12" customHeight="1">
      <c r="L50" s="1" t="s">
        <v>6100</v>
      </c>
    </row>
    <row r="51" spans="2:12" ht="12" customHeight="1">
      <c r="L51" s="606" t="s">
        <v>4054</v>
      </c>
    </row>
    <row r="52" spans="2:12" ht="12" customHeight="1">
      <c r="L52" s="1" t="s">
        <v>6101</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5989</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5961</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6068</v>
      </c>
      <c r="B9" s="938">
        <f>SUMIFS(标准!M:M,标准!B:B,A9)</f>
        <v>0</v>
      </c>
      <c r="C9" s="938">
        <f>SUMIFS(标准!N:N,标准!B:B,A9)</f>
        <v>0</v>
      </c>
      <c r="D9" s="938">
        <f>SUMIFS(标准!O:O,标准!B:B,A9)</f>
        <v>0</v>
      </c>
      <c r="E9" s="938">
        <f>SUMIFS(标准!P:P,标准!B:B,A9)</f>
        <v>0</v>
      </c>
      <c r="F9" s="938">
        <f>SUMIFS(标准!Q:Q,标准!B:B,A9)</f>
        <v>0</v>
      </c>
      <c r="L9" s="668" t="s">
        <v>5990</v>
      </c>
    </row>
    <row r="10" spans="1:46" ht="11.15" customHeight="1">
      <c r="A10" s="668" t="s">
        <v>6069</v>
      </c>
      <c r="B10" s="486">
        <f>SUMIFS(标准!M:M,标准!B:B,A10)</f>
        <v>1</v>
      </c>
      <c r="C10" s="486">
        <f>SUMIFS(标准!N:N,标准!B:B,A10)</f>
        <v>1</v>
      </c>
      <c r="D10" s="486">
        <f>SUMIFS(标准!O:O,标准!B:B,A10)</f>
        <v>1</v>
      </c>
      <c r="E10" s="486">
        <f>SUMIFS(标准!P:P,标准!B:B,A10)</f>
        <v>1</v>
      </c>
      <c r="F10" s="938">
        <f>SUMIFS(标准!Q:Q,标准!B:B,A10)</f>
        <v>0</v>
      </c>
      <c r="L10" s="813" t="s">
        <v>5991</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5992</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5993</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5994</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6070</v>
      </c>
      <c r="B15" s="938">
        <f>SUMIFS(标准!M:M,标准!B:B,A15)</f>
        <v>0</v>
      </c>
      <c r="C15" s="938">
        <f>SUMIFS(标准!N:N,标准!B:B,A15)</f>
        <v>0</v>
      </c>
      <c r="D15" s="938">
        <f>SUMIFS(标准!O:O,标准!B:B,A15)</f>
        <v>0</v>
      </c>
      <c r="E15" s="938">
        <f>SUMIFS(标准!P:P,标准!B:B,A15)</f>
        <v>0</v>
      </c>
      <c r="F15" s="938">
        <f>SUMIFS(标准!Q:Q,标准!B:B,A15)</f>
        <v>0</v>
      </c>
      <c r="L15" s="668" t="s">
        <v>5995</v>
      </c>
      <c r="AP15" s="674"/>
      <c r="AQ15" s="674"/>
      <c r="AR15" s="674"/>
      <c r="AS15" s="674"/>
      <c r="AT15" s="668"/>
    </row>
    <row r="16" spans="1:46" ht="11.15" customHeight="1">
      <c r="A16" s="668" t="s">
        <v>5662</v>
      </c>
      <c r="B16" s="938">
        <f>SUMIFS(标准!M:M,标准!B:B,A16)</f>
        <v>0</v>
      </c>
      <c r="C16" s="938">
        <f>SUMIFS(标准!N:N,标准!B:B,A16)</f>
        <v>0</v>
      </c>
      <c r="D16" s="938">
        <f>SUMIFS(标准!O:O,标准!B:B,A16)</f>
        <v>0</v>
      </c>
      <c r="E16" s="938">
        <f>SUMIFS(标准!P:P,标准!B:B,A16)</f>
        <v>0</v>
      </c>
      <c r="F16" s="938">
        <f>SUMIFS(标准!Q:Q,标准!B:B,A16)</f>
        <v>0</v>
      </c>
      <c r="L16" s="668" t="s">
        <v>5996</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5997</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5998</v>
      </c>
    </row>
    <row r="19" spans="1:46" ht="11.15" customHeight="1">
      <c r="A19" s="668" t="s">
        <v>6071</v>
      </c>
      <c r="B19" s="486">
        <f>SUMIFS(标准!M:M,标准!B:B,A19)</f>
        <v>1</v>
      </c>
      <c r="C19" s="486">
        <f>SUMIFS(标准!N:N,标准!B:B,A19)</f>
        <v>1</v>
      </c>
      <c r="D19" s="486">
        <f>SUMIFS(标准!O:O,标准!B:B,A19)</f>
        <v>1</v>
      </c>
      <c r="E19" s="486">
        <f>SUMIFS(标准!P:P,标准!B:B,A19)</f>
        <v>1</v>
      </c>
      <c r="F19" s="486">
        <f>SUMIFS(标准!Q:Q,标准!B:B,A19)</f>
        <v>1</v>
      </c>
      <c r="L19" s="668" t="s">
        <v>5999</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6000</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6001</v>
      </c>
      <c r="AQ21" s="674"/>
      <c r="AR21" s="674"/>
      <c r="AS21" s="674"/>
      <c r="AT21" s="674"/>
    </row>
    <row r="22" spans="1:46" ht="11.15" customHeight="1">
      <c r="A22" s="668" t="s">
        <v>6072</v>
      </c>
      <c r="B22" s="486">
        <f>SUMIFS(标准!M:M,标准!B:B,A22)</f>
        <v>2</v>
      </c>
      <c r="C22" s="486">
        <f>SUMIFS(标准!N:N,标准!B:B,A22)</f>
        <v>0</v>
      </c>
      <c r="D22" s="486">
        <f>SUMIFS(标准!O:O,标准!B:B,A22)</f>
        <v>0</v>
      </c>
      <c r="E22" s="486">
        <f>SUMIFS(标准!P:P,标准!B:B,A22)</f>
        <v>1</v>
      </c>
      <c r="F22" s="486">
        <f>SUMIFS(标准!Q:Q,标准!B:B,A22)</f>
        <v>1</v>
      </c>
      <c r="L22" s="668" t="s">
        <v>6002</v>
      </c>
      <c r="AQ22" s="674"/>
      <c r="AR22" s="674"/>
      <c r="AS22" s="674"/>
      <c r="AT22" s="674"/>
    </row>
    <row r="23" spans="1:46" ht="11.15" customHeight="1">
      <c r="A23" s="668" t="s">
        <v>6073</v>
      </c>
      <c r="B23" s="938">
        <f>SUMIFS(标准!M:M,标准!B:B,A23)</f>
        <v>0</v>
      </c>
      <c r="C23" s="938">
        <f>SUMIFS(标准!N:N,标准!B:B,A23)</f>
        <v>0</v>
      </c>
      <c r="D23" s="938">
        <f>SUMIFS(标准!O:O,标准!B:B,A23)</f>
        <v>0</v>
      </c>
      <c r="E23" s="938">
        <f>SUMIFS(标准!P:P,标准!B:B,A23)</f>
        <v>0</v>
      </c>
      <c r="F23" s="938">
        <f>SUMIFS(标准!Q:Q,标准!B:B,A23)</f>
        <v>0</v>
      </c>
      <c r="L23" s="668" t="s">
        <v>6003</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6004</v>
      </c>
      <c r="AQ25" s="674"/>
      <c r="AR25" s="674"/>
      <c r="AS25" s="674"/>
      <c r="AT25" s="674"/>
    </row>
    <row r="26" spans="1:46" ht="12" customHeight="1">
      <c r="L26" s="668" t="s">
        <v>4054</v>
      </c>
      <c r="AQ26" s="674" t="s">
        <v>412</v>
      </c>
    </row>
    <row r="27" spans="1:46" ht="15.75" customHeight="1">
      <c r="L27" s="668" t="s">
        <v>6005</v>
      </c>
      <c r="AQ27" s="469"/>
      <c r="AR27" s="469"/>
      <c r="AS27" s="469"/>
    </row>
    <row r="28" spans="1:46" ht="11.15" customHeight="1">
      <c r="AQ28" s="674"/>
    </row>
    <row r="29" spans="1:46" ht="11.15" customHeight="1">
      <c r="L29" s="668" t="s">
        <v>6006</v>
      </c>
      <c r="AQ29" s="674" t="s">
        <v>414</v>
      </c>
    </row>
    <row r="30" spans="1:46" ht="11.15" customHeight="1">
      <c r="L30" s="668" t="s">
        <v>373</v>
      </c>
      <c r="AQ30" s="674" t="s">
        <v>415</v>
      </c>
    </row>
    <row r="31" spans="1:46" ht="11.15" customHeight="1">
      <c r="L31" s="668" t="s">
        <v>280</v>
      </c>
      <c r="AQ31" s="680"/>
    </row>
    <row r="32" spans="1:46" ht="11.15" customHeight="1">
      <c r="L32" s="668" t="s">
        <v>5961</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6068</v>
      </c>
      <c r="B35" s="938">
        <f>SUMIFS(标准!M:M,标准!B:B,A35)</f>
        <v>0</v>
      </c>
      <c r="C35" s="938">
        <f>SUMIFS(标准!N:N,标准!B:B,A35)</f>
        <v>0</v>
      </c>
      <c r="D35" s="938">
        <f>SUMIFS(标准!O:O,标准!B:B,A35)</f>
        <v>0</v>
      </c>
      <c r="E35" s="938">
        <f>SUMIFS(标准!P:P,标准!B:B,A35)</f>
        <v>0</v>
      </c>
      <c r="F35" s="938">
        <f>SUMIFS(标准!Q:Q,标准!B:B,A35)</f>
        <v>0</v>
      </c>
      <c r="L35" s="668" t="s">
        <v>5990</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6007</v>
      </c>
    </row>
    <row r="37" spans="1:45" ht="11.15" customHeight="1">
      <c r="A37" s="668" t="s">
        <v>6069</v>
      </c>
      <c r="B37" s="486">
        <f>SUMIFS(标准!M:M,标准!B:B,A37)</f>
        <v>1</v>
      </c>
      <c r="C37" s="486">
        <f>SUMIFS(标准!N:N,标准!B:B,A37)</f>
        <v>1</v>
      </c>
      <c r="D37" s="486">
        <f>SUMIFS(标准!O:O,标准!B:B,A37)</f>
        <v>1</v>
      </c>
      <c r="E37" s="486">
        <f>SUMIFS(标准!P:P,标准!B:B,A37)</f>
        <v>1</v>
      </c>
      <c r="F37" s="938">
        <f>SUMIFS(标准!Q:Q,标准!B:B,A37)</f>
        <v>0</v>
      </c>
      <c r="L37" s="668" t="s">
        <v>5991</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5993</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5662</v>
      </c>
      <c r="B40" s="938">
        <f>SUMIFS(标准!M:M,标准!B:B,A40)</f>
        <v>0</v>
      </c>
      <c r="C40" s="938">
        <f>SUMIFS(标准!N:N,标准!B:B,A40)</f>
        <v>0</v>
      </c>
      <c r="D40" s="938">
        <f>SUMIFS(标准!O:O,标准!B:B,A40)</f>
        <v>0</v>
      </c>
      <c r="E40" s="938">
        <f>SUMIFS(标准!P:P,标准!B:B,A40)</f>
        <v>0</v>
      </c>
      <c r="F40" s="938">
        <f>SUMIFS(标准!Q:Q,标准!B:B,A40)</f>
        <v>0</v>
      </c>
      <c r="L40" s="668" t="s">
        <v>5996</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5997</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5751</v>
      </c>
      <c r="B43" s="938">
        <f>SUMIFS(标准!M:M,标准!B:B,A43)</f>
        <v>0</v>
      </c>
      <c r="C43" s="938">
        <f>SUMIFS(标准!N:N,标准!B:B,A43)</f>
        <v>0</v>
      </c>
      <c r="D43" s="938">
        <f>SUMIFS(标准!O:O,标准!B:B,A43)</f>
        <v>0</v>
      </c>
      <c r="E43" s="938">
        <f>SUMIFS(标准!P:P,标准!B:B,A43)</f>
        <v>0</v>
      </c>
      <c r="F43" s="938">
        <f>SUMIFS(标准!Q:Q,标准!B:B,A43)</f>
        <v>0</v>
      </c>
      <c r="L43" s="668" t="s">
        <v>6008</v>
      </c>
    </row>
    <row r="44" spans="1:45" ht="11.15" customHeight="1">
      <c r="A44" s="668" t="s">
        <v>5745</v>
      </c>
      <c r="B44" s="938">
        <f>SUMIFS(标准!M:M,标准!B:B,A44)</f>
        <v>0</v>
      </c>
      <c r="C44" s="938">
        <f>SUMIFS(标准!N:N,标准!B:B,A44)</f>
        <v>0</v>
      </c>
      <c r="D44" s="938">
        <f>SUMIFS(标准!O:O,标准!B:B,A44)</f>
        <v>0</v>
      </c>
      <c r="E44" s="938">
        <f>SUMIFS(标准!P:P,标准!B:B,A44)</f>
        <v>0</v>
      </c>
      <c r="F44" s="938">
        <f>SUMIFS(标准!Q:Q,标准!B:B,A44)</f>
        <v>0</v>
      </c>
      <c r="L44" s="668" t="s">
        <v>6009</v>
      </c>
    </row>
    <row r="45" spans="1:45" ht="11.15" customHeight="1">
      <c r="A45" s="668" t="s">
        <v>6072</v>
      </c>
      <c r="B45" s="486">
        <f>SUMIFS(标准!M:M,标准!B:B,A45)</f>
        <v>2</v>
      </c>
      <c r="C45" s="486">
        <f>SUMIFS(标准!N:N,标准!B:B,A45)</f>
        <v>0</v>
      </c>
      <c r="D45" s="486">
        <f>SUMIFS(标准!O:O,标准!B:B,A45)</f>
        <v>0</v>
      </c>
      <c r="E45" s="486">
        <f>SUMIFS(标准!P:P,标准!B:B,A45)</f>
        <v>1</v>
      </c>
      <c r="F45" s="486">
        <f>SUMIFS(标准!Q:Q,标准!B:B,A45)</f>
        <v>1</v>
      </c>
      <c r="L45" s="668" t="s">
        <v>6002</v>
      </c>
    </row>
    <row r="46" spans="1:45" ht="11.15" customHeight="1">
      <c r="A46" s="668" t="s">
        <v>6074</v>
      </c>
      <c r="B46" s="938">
        <f>SUMIFS(标准!M:M,标准!B:B,A46)</f>
        <v>0</v>
      </c>
      <c r="C46" s="486">
        <f>SUMIFS(标准!N:N,标准!B:B,A46)</f>
        <v>1</v>
      </c>
      <c r="D46" s="486">
        <f>SUMIFS(标准!O:O,标准!B:B,A46)</f>
        <v>1</v>
      </c>
      <c r="E46" s="486">
        <f>SUMIFS(标准!P:P,标准!B:B,A46)</f>
        <v>1</v>
      </c>
      <c r="F46" s="486">
        <f>SUMIFS(标准!Q:Q,标准!B:B,A46)</f>
        <v>2</v>
      </c>
      <c r="L46" s="668" t="s">
        <v>6010</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6075</v>
      </c>
      <c r="B48" s="486">
        <f>SUMIFS(标准!M:M,标准!B:B,A48)</f>
        <v>0</v>
      </c>
      <c r="C48" s="486">
        <f>SUMIFS(标准!N:N,标准!B:B,A48)</f>
        <v>1</v>
      </c>
      <c r="D48" s="486">
        <f>SUMIFS(标准!O:O,标准!B:B,A48)</f>
        <v>0</v>
      </c>
      <c r="E48" s="486">
        <f>SUMIFS(标准!P:P,标准!B:B,A48)</f>
        <v>0</v>
      </c>
      <c r="F48" s="486">
        <f>SUMIFS(标准!Q:Q,标准!B:B,A48)</f>
        <v>1</v>
      </c>
      <c r="L48" s="668" t="s">
        <v>6011</v>
      </c>
    </row>
    <row r="49" spans="1:12" ht="11.15" customHeight="1">
      <c r="A49" s="668" t="s">
        <v>5820</v>
      </c>
      <c r="B49" s="486">
        <f>SUMIFS(标准!M:M,标准!B:B,A49)</f>
        <v>1</v>
      </c>
      <c r="C49" s="486">
        <f>SUMIFS(标准!N:N,标准!B:B,A49)</f>
        <v>1</v>
      </c>
      <c r="D49" s="486">
        <f>SUMIFS(标准!O:O,标准!B:B,A49)</f>
        <v>1</v>
      </c>
      <c r="E49" s="486">
        <f>SUMIFS(标准!P:P,标准!B:B,A49)</f>
        <v>1</v>
      </c>
      <c r="F49" s="486">
        <f>SUMIFS(标准!Q:Q,标准!B:B,A49)</f>
        <v>1</v>
      </c>
      <c r="L49" s="668" t="s">
        <v>6012</v>
      </c>
    </row>
    <row r="50" spans="1:12" ht="11.15" customHeight="1">
      <c r="A50" s="668" t="s">
        <v>5817</v>
      </c>
      <c r="B50" s="938">
        <f>SUMIFS(标准!M:M,标准!B:B,A50)</f>
        <v>0</v>
      </c>
      <c r="C50" s="938">
        <f>SUMIFS(标准!N:N,标准!B:B,A50)</f>
        <v>0</v>
      </c>
      <c r="D50" s="938">
        <f>SUMIFS(标准!O:O,标准!B:B,A50)</f>
        <v>0</v>
      </c>
      <c r="E50" s="938">
        <f>SUMIFS(标准!P:P,标准!B:B,A50)</f>
        <v>0</v>
      </c>
      <c r="F50" s="938">
        <f>SUMIFS(标准!Q:Q,标准!B:B,A50)</f>
        <v>0</v>
      </c>
      <c r="L50" s="668" t="s">
        <v>6013</v>
      </c>
    </row>
    <row r="51" spans="1:12" ht="11.15" customHeight="1">
      <c r="L51" s="668" t="s">
        <v>7</v>
      </c>
    </row>
    <row r="52" spans="1:12" ht="11.15" customHeight="1">
      <c r="L52" s="668" t="s">
        <v>6014</v>
      </c>
    </row>
    <row r="53" spans="1:12" ht="11.15" customHeight="1">
      <c r="L53" s="668" t="s">
        <v>4054</v>
      </c>
    </row>
    <row r="54" spans="1:12" ht="11.15" customHeight="1">
      <c r="L54" s="668" t="s">
        <v>6015</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2021-01-03T15:39:52Z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