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  <sheet name="分红计算" sheetId="30" r:id="rId5"/>
  </sheets>
  <calcPr calcId="125725"/>
</workbook>
</file>

<file path=xl/calcChain.xml><?xml version="1.0" encoding="utf-8"?>
<calcChain xmlns="http://schemas.openxmlformats.org/spreadsheetml/2006/main">
  <c r="H27" i="26"/>
  <c r="H26"/>
  <c r="G33"/>
  <c r="B23"/>
  <c r="H23"/>
  <c r="G23"/>
  <c r="D23"/>
  <c r="C23"/>
  <c r="H22"/>
  <c r="H21"/>
  <c r="E3" i="30"/>
  <c r="E4"/>
  <c r="E5"/>
  <c r="E6"/>
  <c r="E7"/>
  <c r="E8"/>
  <c r="E9"/>
  <c r="C9"/>
  <c r="C8"/>
  <c r="C3"/>
  <c r="C4"/>
  <c r="C5"/>
  <c r="C6"/>
  <c r="C7"/>
  <c r="C2"/>
  <c r="E2" s="1"/>
  <c r="H20" i="26"/>
  <c r="H19"/>
  <c r="O7" i="29"/>
  <c r="H18" i="26"/>
  <c r="G15"/>
  <c r="H15" s="1"/>
  <c r="D15"/>
  <c r="C15"/>
  <c r="H14"/>
  <c r="H13"/>
  <c r="H12"/>
  <c r="H11"/>
  <c r="H10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<sst xmlns="http://schemas.openxmlformats.org/spreadsheetml/2006/main" count="23" uniqueCount="23">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</sst>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27" sqref="H27"/>
    </sheetView>
  </sheetViews>
  <sheetFormatPr defaultRowHeight="14"/>
  <cols>
    <col min="1" max="1" width="10.26953125" bestFit="1" customWidth="1"/>
    <col min="8" max="8" width="8.7265625" style="6"/>
  </cols>
  <sheetData>
    <row r="1" spans="1:8">
      <c r="B1" s="2" t="s">
        <v>16</v>
      </c>
      <c r="C1" s="2" t="s">
        <v>22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8" spans="1:8">
      <c r="A8" s="7">
        <v>44205</v>
      </c>
    </row>
    <row r="9" spans="1:8">
      <c r="A9" s="7">
        <v>44206</v>
      </c>
    </row>
    <row r="10" spans="1:8">
      <c r="A10" s="7">
        <v>44207</v>
      </c>
      <c r="C10">
        <v>185016.92</v>
      </c>
      <c r="D10">
        <v>185517.14</v>
      </c>
      <c r="G10">
        <v>-935.62</v>
      </c>
      <c r="H10" s="6">
        <f t="shared" ref="H10:H14" si="1">G10/D10*100</f>
        <v>-0.50433075887219903</v>
      </c>
    </row>
    <row r="11" spans="1:8">
      <c r="A11" s="7">
        <v>44208</v>
      </c>
      <c r="C11">
        <v>176713.29</v>
      </c>
      <c r="D11">
        <v>185016.92</v>
      </c>
      <c r="G11">
        <v>4420.7</v>
      </c>
      <c r="H11" s="6">
        <f t="shared" si="1"/>
        <v>2.3893490389960008</v>
      </c>
    </row>
    <row r="12" spans="1:8">
      <c r="A12" s="7">
        <v>44209</v>
      </c>
      <c r="C12">
        <v>173637.16</v>
      </c>
      <c r="D12">
        <v>176713.29</v>
      </c>
      <c r="G12">
        <v>-422.3</v>
      </c>
      <c r="H12" s="6">
        <f t="shared" si="1"/>
        <v>-0.23897466908119924</v>
      </c>
    </row>
    <row r="13" spans="1:8">
      <c r="A13" s="7">
        <v>44210</v>
      </c>
      <c r="C13">
        <v>169616.79</v>
      </c>
      <c r="D13">
        <v>173637.16</v>
      </c>
      <c r="F13" s="1"/>
      <c r="G13">
        <v>-1816.05</v>
      </c>
      <c r="H13" s="6">
        <f t="shared" si="1"/>
        <v>-1.0458878733100678</v>
      </c>
    </row>
    <row r="14" spans="1:8">
      <c r="A14" s="7">
        <v>44211</v>
      </c>
      <c r="B14">
        <v>238882.29</v>
      </c>
      <c r="C14">
        <v>162555.70000000001</v>
      </c>
      <c r="D14">
        <v>169616.79</v>
      </c>
      <c r="F14" s="1"/>
      <c r="G14">
        <v>-468.66</v>
      </c>
      <c r="H14" s="6">
        <f t="shared" si="1"/>
        <v>-0.27630519360730738</v>
      </c>
    </row>
    <row r="15" spans="1:8">
      <c r="A15" s="7">
        <v>44211</v>
      </c>
      <c r="C15">
        <f>SUM(C10:C14)/5</f>
        <v>173507.97200000001</v>
      </c>
      <c r="D15">
        <f>SUM(D10:D14)/5</f>
        <v>178100.26000000004</v>
      </c>
      <c r="G15">
        <f>SUM(G10:G14)</f>
        <v>778.06999999999971</v>
      </c>
      <c r="H15" s="6">
        <f>G15/D15*100</f>
        <v>0.43687190574567358</v>
      </c>
    </row>
    <row r="16" spans="1:8">
      <c r="A16" s="7">
        <v>44212</v>
      </c>
    </row>
    <row r="17" spans="1:8">
      <c r="A17" s="7">
        <v>44213</v>
      </c>
    </row>
    <row r="18" spans="1:8">
      <c r="A18" s="7">
        <v>44214</v>
      </c>
      <c r="B18">
        <v>242193.92000000001</v>
      </c>
      <c r="C18">
        <v>164916.76999999999</v>
      </c>
      <c r="D18">
        <v>162555.70000000001</v>
      </c>
      <c r="F18" s="1"/>
      <c r="G18">
        <v>3587.65</v>
      </c>
      <c r="H18" s="6">
        <f t="shared" ref="H18:H27" si="2">G18/D18*100</f>
        <v>2.2070281140556745</v>
      </c>
    </row>
    <row r="19" spans="1:8">
      <c r="A19" s="7">
        <v>44215</v>
      </c>
      <c r="B19">
        <v>240002.07</v>
      </c>
      <c r="C19">
        <v>137122.72</v>
      </c>
      <c r="D19">
        <v>164916.76999999999</v>
      </c>
      <c r="F19" s="1"/>
      <c r="G19">
        <v>-2191.9</v>
      </c>
      <c r="H19" s="6">
        <f t="shared" si="2"/>
        <v>-1.3290946699962656</v>
      </c>
    </row>
    <row r="20" spans="1:8">
      <c r="A20" s="7">
        <v>44216</v>
      </c>
      <c r="B20">
        <v>241718.73</v>
      </c>
      <c r="C20">
        <v>142333.87</v>
      </c>
      <c r="D20">
        <v>137122.72</v>
      </c>
      <c r="F20" s="1"/>
      <c r="G20">
        <v>1711.15</v>
      </c>
      <c r="H20" s="6">
        <f t="shared" si="2"/>
        <v>1.247896774509724</v>
      </c>
    </row>
    <row r="21" spans="1:8">
      <c r="A21" s="7">
        <v>44217</v>
      </c>
      <c r="B21">
        <v>243467.46</v>
      </c>
      <c r="C21">
        <v>140551.12</v>
      </c>
      <c r="D21">
        <v>142333.87</v>
      </c>
      <c r="F21" s="1"/>
      <c r="G21">
        <v>1743.95</v>
      </c>
      <c r="H21" s="6">
        <f t="shared" si="2"/>
        <v>1.2252529914348567</v>
      </c>
    </row>
    <row r="22" spans="1:8">
      <c r="A22" s="7">
        <v>44218</v>
      </c>
      <c r="B22">
        <v>243565.09</v>
      </c>
      <c r="C22">
        <v>135733.26</v>
      </c>
      <c r="D22">
        <v>140551.12</v>
      </c>
      <c r="F22" s="1"/>
      <c r="G22">
        <v>92.55</v>
      </c>
      <c r="H22" s="6">
        <f t="shared" si="2"/>
        <v>6.5847927785989899E-2</v>
      </c>
    </row>
    <row r="23" spans="1:8">
      <c r="A23" s="7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G23">
        <f>SUM(G18:G22)</f>
        <v>4943.4000000000005</v>
      </c>
      <c r="H23" s="6">
        <f t="shared" si="2"/>
        <v>3.3067097511535359</v>
      </c>
    </row>
    <row r="24" spans="1:8">
      <c r="A24" s="7">
        <v>44219</v>
      </c>
    </row>
    <row r="25" spans="1:8">
      <c r="A25" s="7">
        <v>44220</v>
      </c>
      <c r="F25" s="1"/>
    </row>
    <row r="26" spans="1:8">
      <c r="A26" s="7">
        <v>44221</v>
      </c>
      <c r="B26">
        <v>244251.64</v>
      </c>
      <c r="C26">
        <v>136405.26</v>
      </c>
      <c r="D26">
        <v>144131.54800000001</v>
      </c>
      <c r="F26" s="1"/>
      <c r="G26">
        <v>679.48</v>
      </c>
      <c r="H26" s="6">
        <f t="shared" si="2"/>
        <v>0.47143044630312303</v>
      </c>
    </row>
    <row r="27" spans="1:8">
      <c r="A27" s="7">
        <v>44222</v>
      </c>
      <c r="B27">
        <v>241479.45</v>
      </c>
      <c r="C27">
        <v>150888.88</v>
      </c>
      <c r="D27">
        <v>136405.26</v>
      </c>
      <c r="F27" s="1"/>
      <c r="G27">
        <v>-2782.19</v>
      </c>
      <c r="H27" s="6">
        <f t="shared" si="2"/>
        <v>-2.0396500838750646</v>
      </c>
    </row>
    <row r="28" spans="1:8">
      <c r="A28" s="7">
        <v>44223</v>
      </c>
    </row>
    <row r="29" spans="1:8">
      <c r="A29" s="7">
        <v>44224</v>
      </c>
    </row>
    <row r="30" spans="1:8">
      <c r="A30" s="7">
        <v>44225</v>
      </c>
    </row>
    <row r="31" spans="1:8">
      <c r="A31" s="7">
        <v>44226</v>
      </c>
    </row>
    <row r="32" spans="1:8">
      <c r="A32" s="7">
        <v>44227</v>
      </c>
    </row>
    <row r="33" spans="7:7">
      <c r="G33">
        <f>SUM(G7,G15,G23)</f>
        <v>14121.95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N10" sqref="N10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sql计算</vt:lpstr>
      <vt:lpstr>Sheet2</vt:lpstr>
      <vt:lpstr>Sheet3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2021-01-26T15:23:24Z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