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1102" sheetId="70" r:id="rId1"/>
    <sheet name="1101" sheetId="69" r:id="rId2"/>
    <sheet name="10A" sheetId="68" r:id="rId3"/>
    <sheet name="104" sheetId="67" r:id="rId4"/>
    <sheet name="103" sheetId="66" r:id="rId5"/>
    <sheet name="102" sheetId="65" r:id="rId6"/>
    <sheet name="101" sheetId="64" r:id="rId7"/>
    <sheet name="9A" sheetId="57" r:id="rId8"/>
    <sheet name="8A" sheetId="53" r:id="rId9"/>
    <sheet name="7A" sheetId="48" r:id="rId10"/>
    <sheet name="6A" sheetId="40" r:id="rId11"/>
    <sheet name="5" sheetId="37" r:id="rId12"/>
    <sheet name="2104" sheetId="36" r:id="rId13"/>
    <sheet name="2103" sheetId="33" r:id="rId14"/>
    <sheet name="2102" sheetId="31" r:id="rId15"/>
    <sheet name="2101" sheetId="26" r:id="rId16"/>
    <sheet name="每月" sheetId="29" r:id="rId17"/>
    <sheet name="分红计算" sheetId="30" r:id="rId18"/>
    <sheet name="赎回中" sheetId="32" r:id="rId19"/>
    <sheet name="每日时间表" sheetId="34" r:id="rId20"/>
    <sheet name="Sheet1" sheetId="35" r:id="rId21"/>
    <sheet name="突破均线" sheetId="61" r:id="rId22"/>
    <sheet name="Sheet2" sheetId="62" r:id="rId23"/>
    <sheet name="k线" sheetId="63" r:id="rId24"/>
  </sheets>
  <calcPr calcId="124519"/>
</workbook>
</file>

<file path=xl/calcChain.xml><?xml version="1.0" encoding="utf-8"?>
<calcChain xmlns="http://schemas.openxmlformats.org/spreadsheetml/2006/main">
  <c r="L7" i="70"/>
  <c r="M7" s="1"/>
  <c r="K7"/>
  <c r="J7"/>
  <c r="L7" i="69"/>
  <c r="K7"/>
  <c r="J7"/>
  <c r="L18" i="68"/>
  <c r="K18"/>
  <c r="J18"/>
  <c r="M7" i="67"/>
  <c r="L7"/>
  <c r="K7"/>
  <c r="J7"/>
  <c r="L7" i="66"/>
  <c r="M7" s="1"/>
  <c r="K7"/>
  <c r="J7"/>
  <c r="L7" i="65"/>
  <c r="M7" s="1"/>
  <c r="K7"/>
  <c r="J7"/>
  <c r="L3" i="64"/>
  <c r="K3"/>
  <c r="J3"/>
  <c r="M7" i="69" l="1"/>
  <c r="M18" i="68"/>
  <c r="M3" i="64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<sst xmlns="http://schemas.openxmlformats.org/spreadsheetml/2006/main" count="304" uniqueCount="94">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</sst>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J15" sqref="J15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44508</v>
      </c>
      <c r="J2" s="1">
        <v>339664.9</v>
      </c>
      <c r="K2">
        <v>309609</v>
      </c>
      <c r="L2" s="1">
        <v>459</v>
      </c>
      <c r="M2">
        <v>0.14829999999999999</v>
      </c>
    </row>
    <row r="3" spans="1:13">
      <c r="A3" s="6">
        <v>44509</v>
      </c>
      <c r="J3" s="1">
        <v>340222.85</v>
      </c>
      <c r="K3">
        <v>252342</v>
      </c>
      <c r="L3" s="1">
        <v>588</v>
      </c>
      <c r="M3">
        <v>0.23300000000000001</v>
      </c>
    </row>
    <row r="4" spans="1:13">
      <c r="A4" s="6">
        <v>44510</v>
      </c>
      <c r="J4" s="1">
        <v>290805.40999999997</v>
      </c>
      <c r="K4">
        <v>272189</v>
      </c>
      <c r="L4" s="1">
        <v>-108</v>
      </c>
      <c r="M4">
        <v>-3.9699999999999999E-2</v>
      </c>
    </row>
    <row r="5" spans="1:13">
      <c r="A5" s="6">
        <v>44511</v>
      </c>
      <c r="J5" s="1">
        <v>347352.65</v>
      </c>
      <c r="K5">
        <v>312022</v>
      </c>
      <c r="L5" s="1">
        <v>7291.2</v>
      </c>
      <c r="M5">
        <v>2.3368000000000002</v>
      </c>
    </row>
    <row r="6" spans="1:13">
      <c r="A6" s="6">
        <v>44512</v>
      </c>
      <c r="J6" s="1">
        <v>344989.24</v>
      </c>
      <c r="K6">
        <v>242428</v>
      </c>
      <c r="L6" s="1">
        <v>-2264</v>
      </c>
      <c r="M6">
        <v>-0.93389999999999995</v>
      </c>
    </row>
    <row r="7" spans="1:13">
      <c r="J7" s="1">
        <f>AVERAGE(J2:J6)</f>
        <v>332607.01</v>
      </c>
      <c r="K7" s="1">
        <f>AVERAGE(K2:K6)</f>
        <v>277718</v>
      </c>
      <c r="L7" s="1">
        <f>SUM(L1:L6)</f>
        <v>5966.2000000000007</v>
      </c>
      <c r="M7" s="5">
        <f>L7/K7*100</f>
        <v>2.1482943129361445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I27" sqref="I2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J7" s="1">
        <f>AVERAGE(J2:J6)</f>
        <v>332216.65199999994</v>
      </c>
      <c r="K7" s="1">
        <f>AVERAGE(K2:K6)</f>
        <v>309682</v>
      </c>
      <c r="L7" s="1">
        <f>SUM(L1:L6)</f>
        <v>-59</v>
      </c>
      <c r="M7" s="5">
        <f>L7/K7*100</f>
        <v>-1.9051801525435771E-2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G27" sqref="G2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44494</v>
      </c>
      <c r="J2" s="1">
        <v>339257.77</v>
      </c>
      <c r="K2">
        <v>215621</v>
      </c>
      <c r="L2" s="1">
        <v>645</v>
      </c>
      <c r="M2">
        <v>0.29909999999999998</v>
      </c>
    </row>
    <row r="3" spans="1:13">
      <c r="A3" s="6">
        <v>44495</v>
      </c>
      <c r="J3" s="1">
        <v>338342.83</v>
      </c>
      <c r="K3">
        <v>169375</v>
      </c>
      <c r="L3" s="1">
        <v>-876</v>
      </c>
      <c r="M3">
        <v>-0.51719999999999999</v>
      </c>
    </row>
    <row r="4" spans="1:13">
      <c r="A4" s="6">
        <v>44496</v>
      </c>
      <c r="J4" s="1">
        <v>308338.65000000002</v>
      </c>
      <c r="K4">
        <v>186015.06</v>
      </c>
      <c r="L4" s="1">
        <v>-3338</v>
      </c>
      <c r="M4">
        <v>-1.7945</v>
      </c>
    </row>
    <row r="5" spans="1:13">
      <c r="A5" s="6">
        <v>44497</v>
      </c>
      <c r="J5" s="1">
        <v>286133.12</v>
      </c>
      <c r="K5">
        <v>231928.44</v>
      </c>
      <c r="L5" s="1">
        <v>-720</v>
      </c>
      <c r="M5">
        <v>-0.31040000000000001</v>
      </c>
    </row>
    <row r="6" spans="1:13">
      <c r="A6" s="6">
        <v>44498</v>
      </c>
      <c r="J6" s="1">
        <v>338548.51</v>
      </c>
      <c r="K6">
        <v>288085</v>
      </c>
      <c r="L6" s="1">
        <v>5283</v>
      </c>
      <c r="M6">
        <v>1.8338000000000001</v>
      </c>
    </row>
    <row r="7" spans="1:13">
      <c r="J7" s="1">
        <f>AVERAGE(J2:J6)</f>
        <v>322124.17600000004</v>
      </c>
      <c r="K7" s="1">
        <f>AVERAGE(K2:K6)</f>
        <v>218204.9</v>
      </c>
      <c r="L7" s="1">
        <f>SUM(L1:L6)</f>
        <v>994</v>
      </c>
      <c r="M7" s="5">
        <f>L7/K7*100</f>
        <v>0.45553514151148766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44487</v>
      </c>
      <c r="J2" s="1">
        <v>358155.17</v>
      </c>
      <c r="K2">
        <v>298049</v>
      </c>
      <c r="L2" s="1">
        <v>1777</v>
      </c>
      <c r="M2">
        <v>0.59619999999999995</v>
      </c>
    </row>
    <row r="3" spans="1:13">
      <c r="A3" s="6">
        <v>44488</v>
      </c>
      <c r="J3" s="1">
        <v>360576.05</v>
      </c>
      <c r="K3">
        <v>292304</v>
      </c>
      <c r="L3" s="1">
        <v>2425</v>
      </c>
      <c r="M3">
        <v>0.8296</v>
      </c>
    </row>
    <row r="4" spans="1:13">
      <c r="A4" s="6">
        <v>44489</v>
      </c>
      <c r="J4" s="1">
        <v>360894.69</v>
      </c>
      <c r="K4">
        <v>283096</v>
      </c>
      <c r="L4" s="1">
        <v>400</v>
      </c>
      <c r="M4">
        <v>0.14130000000000001</v>
      </c>
    </row>
    <row r="5" spans="1:13">
      <c r="A5" s="6">
        <v>44490</v>
      </c>
      <c r="J5" s="1">
        <v>360309.38</v>
      </c>
      <c r="K5">
        <v>257240</v>
      </c>
      <c r="L5" s="1">
        <v>-517.6</v>
      </c>
      <c r="M5">
        <v>-0.20119999999999999</v>
      </c>
    </row>
    <row r="6" spans="1:13">
      <c r="A6" s="6">
        <v>44491</v>
      </c>
      <c r="J6" s="1">
        <v>338667.31</v>
      </c>
      <c r="K6">
        <v>257383</v>
      </c>
      <c r="L6" s="1">
        <v>-1612</v>
      </c>
      <c r="M6">
        <v>-0.62629999999999997</v>
      </c>
    </row>
    <row r="7" spans="1:13">
      <c r="J7" s="1">
        <f>AVERAGE(J2:J6)</f>
        <v>355720.52</v>
      </c>
      <c r="K7" s="1">
        <f>AVERAGE(K2:K6)</f>
        <v>277614.40000000002</v>
      </c>
      <c r="L7" s="1">
        <f>SUM(L1:L6)</f>
        <v>2472.4</v>
      </c>
      <c r="M7" s="5">
        <f>L7/K7*100</f>
        <v>0.89058780812522698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44480</v>
      </c>
      <c r="J2" s="1">
        <v>332610.81</v>
      </c>
      <c r="K2">
        <v>251446</v>
      </c>
      <c r="L2" s="1">
        <v>-712</v>
      </c>
      <c r="M2">
        <v>-0.28320000000000001</v>
      </c>
    </row>
    <row r="3" spans="1:13">
      <c r="A3" s="6">
        <v>44481</v>
      </c>
      <c r="J3" s="1">
        <v>352917.5</v>
      </c>
      <c r="K3">
        <v>179388</v>
      </c>
      <c r="L3" s="1">
        <v>-3766</v>
      </c>
      <c r="M3">
        <v>-2.0994000000000002</v>
      </c>
    </row>
    <row r="4" spans="1:13">
      <c r="A4" s="6">
        <v>44482</v>
      </c>
      <c r="J4" s="1">
        <v>229949.15</v>
      </c>
      <c r="K4">
        <v>203432.16</v>
      </c>
      <c r="L4" s="1">
        <v>4142</v>
      </c>
      <c r="M4">
        <v>2.0360999999999998</v>
      </c>
    </row>
    <row r="5" spans="1:13">
      <c r="A5" s="6">
        <v>44483</v>
      </c>
      <c r="J5" s="1">
        <v>354131.97</v>
      </c>
      <c r="K5">
        <v>315077</v>
      </c>
      <c r="L5" s="1">
        <v>-2743</v>
      </c>
      <c r="M5">
        <v>-0.87060000000000004</v>
      </c>
    </row>
    <row r="6" spans="1:13">
      <c r="A6" s="6">
        <v>44484</v>
      </c>
      <c r="J6" s="1">
        <v>338172.81</v>
      </c>
      <c r="K6">
        <v>303730</v>
      </c>
      <c r="L6" s="1">
        <v>2419</v>
      </c>
      <c r="M6">
        <v>0.7964</v>
      </c>
    </row>
    <row r="7" spans="1:13">
      <c r="J7" s="1">
        <f>AVERAGE(J2:J6)</f>
        <v>321556.44800000003</v>
      </c>
      <c r="K7" s="1">
        <f>AVERAGE(K2:K6)</f>
        <v>250614.63200000004</v>
      </c>
      <c r="L7" s="1">
        <f>SUM(L1:L6)</f>
        <v>-660</v>
      </c>
      <c r="M7" s="5">
        <f>L7/K7*100</f>
        <v>-0.26335254040554179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B34" sqref="B3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J3" s="1">
        <f>AVERAGE(J2)</f>
        <v>323455.99</v>
      </c>
      <c r="K3" s="1">
        <f>AVERAGE(K2)</f>
        <v>252443.34</v>
      </c>
      <c r="L3" s="1">
        <f>SUM(L2)</f>
        <v>-1974</v>
      </c>
      <c r="M3" s="5">
        <f>L3/K3*100</f>
        <v>-0.78195764641681564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J22" sqref="J22: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1102</vt:lpstr>
      <vt:lpstr>1101</vt:lpstr>
      <vt:lpstr>10A</vt:lpstr>
      <vt:lpstr>104</vt:lpstr>
      <vt:lpstr>103</vt:lpstr>
      <vt:lpstr>102</vt:lpstr>
      <vt:lpstr>101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2021-11-12T07:29:54Z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