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<sst xmlns="http://schemas.openxmlformats.org/spreadsheetml/2006/main" count="1085" uniqueCount="974">
  <si>
    <t>Date</t>
  </si>
  <si>
    <t>CommitUrl</t>
  </si>
  <si>
    <t>Keep</t>
  </si>
  <si>
    <t>Message</t>
  </si>
  <si>
    <t>2020-08-20 11:39:46</t>
  </si>
  <si>
    <t>Initial commit</t>
  </si>
  <si>
    <t>2020-08-20 11:41:07</t>
  </si>
  <si>
    <t xml:space="preserve">init
</t>
  </si>
  <si>
    <t>2020-08-21 17:35:02</t>
  </si>
  <si>
    <t xml:space="preserve">add proxy
</t>
  </si>
  <si>
    <t>2020-08-24 09:57:51</t>
  </si>
  <si>
    <t xml:space="preserve">add proxy logic
</t>
  </si>
  <si>
    <t>2020-08-24 10:52:27</t>
  </si>
  <si>
    <t xml:space="preserve">add storage logic
</t>
  </si>
  <si>
    <t>2020-08-24 10:54:07</t>
  </si>
  <si>
    <t>Add proxy and storage logic</t>
  </si>
  <si>
    <t>2020-08-24 11:07:49</t>
  </si>
  <si>
    <t>2020-08-24 11:14:51</t>
  </si>
  <si>
    <t xml:space="preserve">Merge branch 'pulsar' of https://github.com/xge-zilliz/suvlim
</t>
  </si>
  <si>
    <t>2020-08-24 11:21:20</t>
  </si>
  <si>
    <t xml:space="preserve">Merge branch 'master' of https://github.com/xiaocai2333/suvlim
</t>
  </si>
  <si>
    <t>2020-08-24 11:34:46</t>
  </si>
  <si>
    <t xml:space="preserve">delete unused
</t>
  </si>
  <si>
    <t>2020-08-24 11:35:27</t>
  </si>
  <si>
    <t xml:space="preserve">Merge branch 'master' of https://github.com/czs007/suvlim
</t>
  </si>
  <si>
    <t>2020-08-24 11:37:04</t>
  </si>
  <si>
    <t xml:space="preserve">Merge branch 'master' of https://github.com/shengjh/suvlim
</t>
  </si>
  <si>
    <t>2020-08-24 14:24:06</t>
  </si>
  <si>
    <t>Fix proxy logic</t>
  </si>
  <si>
    <t>2020-08-24 14:24:17</t>
  </si>
  <si>
    <t>2020-08-25 09:51:47</t>
  </si>
  <si>
    <t>2020-08-25 09:52:24</t>
  </si>
  <si>
    <t>2020-08-25 14:25:49</t>
  </si>
  <si>
    <t>2020-08-25 14:26:03</t>
  </si>
  <si>
    <t>2020-08-26 10:52:48</t>
  </si>
  <si>
    <t xml:space="preserve">Merge branch 'master' of github.com:shengjh/suvlim
</t>
  </si>
  <si>
    <t>2020-08-26 19:50:10</t>
  </si>
  <si>
    <t>2020-09-01 14:23:11</t>
  </si>
  <si>
    <t xml:space="preserve">copy from pd
</t>
  </si>
  <si>
    <t>2020-09-01 14:29:58</t>
  </si>
  <si>
    <t>2020-09-01 14:31:24</t>
  </si>
  <si>
    <t>2020-09-01 14:32:10</t>
  </si>
  <si>
    <t>2020-09-01 14:33:03</t>
  </si>
  <si>
    <t xml:space="preserve">fix
</t>
  </si>
  <si>
    <t>2020-09-01 14:35:58</t>
  </si>
  <si>
    <t>2020-09-01 14:52:40</t>
  </si>
  <si>
    <t>2020-09-01 15:22:13</t>
  </si>
  <si>
    <t>2020-09-01 15:26:12</t>
  </si>
  <si>
    <t>2020-09-01 15:28:11</t>
  </si>
  <si>
    <t>2020-09-01 17:08:25</t>
  </si>
  <si>
    <t xml:space="preserve">lint
</t>
  </si>
  <si>
    <t>2020-09-01 17:09:35</t>
  </si>
  <si>
    <t>2020-09-01 17:47:50</t>
  </si>
  <si>
    <t>2020-09-01 20:02:32</t>
  </si>
  <si>
    <t>2020-09-02 16:58:20</t>
  </si>
  <si>
    <t>2020-09-02 16:58:33</t>
  </si>
  <si>
    <t>2020-09-02 20:02:08</t>
  </si>
  <si>
    <t>Merge pull request #39 from shengjh/master
Add pulsar message client to proxy</t>
  </si>
  <si>
    <t>2020-09-03 09:53:26</t>
  </si>
  <si>
    <t>Merge pull request #42 from become-nice/master
Debug with kv</t>
  </si>
  <si>
    <t>2020-09-04 15:18:58</t>
  </si>
  <si>
    <t>Merge pull request #59 from shengjh/master
using new proto</t>
  </si>
  <si>
    <t>2020-09-04 17:32:36</t>
  </si>
  <si>
    <t>2020-09-04 18:04:15</t>
  </si>
  <si>
    <t>2020-09-04 18:06:21</t>
  </si>
  <si>
    <t xml:space="preserve">Merge branch 'master' of github.com:czs007/suvlim
</t>
  </si>
  <si>
    <t>2020-09-05 10:52:18</t>
  </si>
  <si>
    <t xml:space="preserve">update gitignore
</t>
  </si>
  <si>
    <t>2020-09-06 15:53:11</t>
  </si>
  <si>
    <t xml:space="preserve">ok
</t>
  </si>
  <si>
    <t>2020-09-06 15:53:26</t>
  </si>
  <si>
    <t>2020-09-06 16:19:09</t>
  </si>
  <si>
    <t>2020-09-06 16:23:20</t>
  </si>
  <si>
    <t xml:space="preserve">modify gtest
</t>
  </si>
  <si>
    <t>2020-09-06 16:32:01</t>
  </si>
  <si>
    <t>2020-09-06 17:15:29</t>
  </si>
  <si>
    <t xml:space="preserve">add unittest
</t>
  </si>
  <si>
    <t>2020-09-06 17:31:06</t>
  </si>
  <si>
    <t xml:space="preserve">Merge branch 'xge_w_czs' of github.com:czs007/suvlim into write_node_1
</t>
  </si>
  <si>
    <t>2020-09-06 17:32:15</t>
  </si>
  <si>
    <t>2020-09-06 17:35:57</t>
  </si>
  <si>
    <t>2020-09-06 18:06:09</t>
  </si>
  <si>
    <t>Merge pull request #66 from czs007/write_node_1
Write node 1</t>
  </si>
  <si>
    <t>2020-09-06 18:19:04</t>
  </si>
  <si>
    <t>2020-09-06 20:35:29</t>
  </si>
  <si>
    <t xml:space="preserve">refactor proto
</t>
  </si>
  <si>
    <t>2020-09-06 20:38:50</t>
  </si>
  <si>
    <t xml:space="preserve">Merge branch 'master' of github.com:czs007/suvlim into proto
</t>
  </si>
  <si>
    <t>2020-09-06 20:52:51</t>
  </si>
  <si>
    <t>2020-09-06 20:54:38</t>
  </si>
  <si>
    <t xml:space="preserve">typo
</t>
  </si>
  <si>
    <t>2020-09-06 20:56:07</t>
  </si>
  <si>
    <t xml:space="preserve">update proto
</t>
  </si>
  <si>
    <t>2020-09-06 21:07:17</t>
  </si>
  <si>
    <t>2020-09-06 21:10:10</t>
  </si>
  <si>
    <t>refactor proto logic</t>
  </si>
  <si>
    <t>2020-09-06 21:13:06</t>
  </si>
  <si>
    <t>2020-09-07 10:48:21</t>
  </si>
  <si>
    <t xml:space="preserve">modify script
</t>
  </si>
  <si>
    <t>2020-09-07 10:50:10</t>
  </si>
  <si>
    <t>2020-09-07 11:06:49</t>
  </si>
  <si>
    <t xml:space="preserve">disable update version.h
</t>
  </si>
  <si>
    <t>2020-09-07 11:08:08</t>
  </si>
  <si>
    <t xml:space="preserve">add procedure of generate proto
</t>
  </si>
  <si>
    <t>2020-09-07 11:15:46</t>
  </si>
  <si>
    <t xml:space="preserve">change timestamp to uint64
</t>
  </si>
  <si>
    <t>2020-09-07 11:34:18</t>
  </si>
  <si>
    <t xml:space="preserve">delete unused config
</t>
  </si>
  <si>
    <t>2020-09-07 11:37:49</t>
  </si>
  <si>
    <t>2020-09-07 13:11:39</t>
  </si>
  <si>
    <t>2020-09-07 16:56:57</t>
  </si>
  <si>
    <t>Add config of pulsar</t>
  </si>
  <si>
    <t>2020-09-07 19:46:14</t>
  </si>
  <si>
    <t>Add timestamp for key2segment message</t>
  </si>
  <si>
    <t>2020-09-07 19:46:40</t>
  </si>
  <si>
    <t>2020-09-08 16:55:09</t>
  </si>
  <si>
    <t xml:space="preserve">Add timesyc for delivery message to pulsar </t>
  </si>
  <si>
    <t>2020-09-09 10:35:56</t>
  </si>
  <si>
    <t>Merge pull request #83 from shengjh/master
Using message wrapper read config to init message client</t>
  </si>
  <si>
    <t>2020-09-09 14:36:35</t>
  </si>
  <si>
    <t>Merge pull request #88 from shengjh/master
enable timesync</t>
  </si>
  <si>
    <t>2020-09-09 15:56:59</t>
  </si>
  <si>
    <t xml:space="preserve">fix config
</t>
  </si>
  <si>
    <t>2020-09-09 15:57:32</t>
  </si>
  <si>
    <t>2020-09-09 16:10:56</t>
  </si>
  <si>
    <t xml:space="preserve">fix bug
</t>
  </si>
  <si>
    <t>2020-09-09 16:35:40</t>
  </si>
  <si>
    <t xml:space="preserve">modify config
</t>
  </si>
  <si>
    <t>2020-09-09 17:11:40</t>
  </si>
  <si>
    <t>2020-09-09 17:32:21</t>
  </si>
  <si>
    <t>2020-09-09 17:58:27</t>
  </si>
  <si>
    <t xml:space="preserve">config
</t>
  </si>
  <si>
    <t>2020-09-09 18:11:04</t>
  </si>
  <si>
    <t xml:space="preserve">revert
</t>
  </si>
  <si>
    <t>2020-09-09 18:59:56</t>
  </si>
  <si>
    <t>Fix config</t>
  </si>
  <si>
    <t>2020-09-09 19:18:41</t>
  </si>
  <si>
    <t>2020-09-10 11:02:57</t>
  </si>
  <si>
    <t>2020-09-10 11:03:14</t>
  </si>
  <si>
    <t>2020-09-10 16:39:34</t>
  </si>
  <si>
    <t>Merge pull request #96 from xiaocai2333/master
add collect result</t>
  </si>
  <si>
    <t>2020-09-10 20:23:51</t>
  </si>
  <si>
    <t>Add export path</t>
  </si>
  <si>
    <t>2020-09-12 16:43:08</t>
  </si>
  <si>
    <t>2020-09-12 16:53:44</t>
  </si>
  <si>
    <t>2020-09-12 16:56:08</t>
  </si>
  <si>
    <t>2020-09-12 16:56:46</t>
  </si>
  <si>
    <t>2020-09-12 16:57:37</t>
  </si>
  <si>
    <t>Delete unused</t>
  </si>
  <si>
    <t>2020-09-14 10:01:17</t>
  </si>
  <si>
    <t xml:space="preserve">update pdpb.go
</t>
  </si>
  <si>
    <t>2020-09-14 10:48:25</t>
  </si>
  <si>
    <t>2020-09-14 15:24:35</t>
  </si>
  <si>
    <t xml:space="preserve">add config logic
</t>
  </si>
  <si>
    <t>2020-09-14 17:44:05</t>
  </si>
  <si>
    <t xml:space="preserve">modify ignore
</t>
  </si>
  <si>
    <t>2020-09-14 18:31:22</t>
  </si>
  <si>
    <t xml:space="preserve">add sdk
</t>
  </si>
  <si>
    <t>2020-09-14 22:37:46</t>
  </si>
  <si>
    <t xml:space="preserve">refactor
</t>
  </si>
  <si>
    <t>2020-09-14 23:06:37</t>
  </si>
  <si>
    <t>2020-09-14 23:07:30</t>
  </si>
  <si>
    <t>2020-09-14 23:11:45</t>
  </si>
  <si>
    <t>Merge pull request #108 from czs007/add_sdk
Add sdk</t>
  </si>
  <si>
    <t>2020-09-15 11:55:41</t>
  </si>
  <si>
    <t>2020-09-15 11:58:16</t>
  </si>
  <si>
    <t>Merge pull request #109 from czs007/sjh_etcd
Sjh etcd</t>
  </si>
  <si>
    <t>2020-09-15 16:57:41</t>
  </si>
  <si>
    <t>Add config logic</t>
  </si>
  <si>
    <t>2020-09-17 14:31:50</t>
  </si>
  <si>
    <t>Add config logic and tikv_benchmark.go</t>
  </si>
  <si>
    <t>2020-09-17 21:49:33</t>
  </si>
  <si>
    <t>add reader meta service (#128)
add reader meta service logic</t>
  </si>
  <si>
    <t>2020-09-18 01:53:18</t>
  </si>
  <si>
    <t>Fix config path error</t>
  </si>
  <si>
    <t>2020-09-18 15:32:28</t>
  </si>
  <si>
    <t xml:space="preserve">add query_node_num config
</t>
  </si>
  <si>
    <t>2020-09-18 15:38:15</t>
  </si>
  <si>
    <t xml:space="preserve">add config
</t>
  </si>
  <si>
    <t>2020-09-18 22:47:28</t>
  </si>
  <si>
    <t>Sheep (#131)
* add create collection logic</t>
  </si>
  <si>
    <t>2020-09-19 12:42:41</t>
  </si>
  <si>
    <t xml:space="preserve">modify
</t>
  </si>
  <si>
    <t>2020-09-19 17:48:39</t>
  </si>
  <si>
    <t>Refactor SDK</t>
  </si>
  <si>
    <t>2020-09-21 11:33:12</t>
  </si>
  <si>
    <t xml:space="preserve">add CreateIndex in proto
</t>
  </si>
  <si>
    <t>2020-09-21 14:52:16</t>
  </si>
  <si>
    <t xml:space="preserve">add updateindexes
</t>
  </si>
  <si>
    <t>2020-09-21 14:54:06</t>
  </si>
  <si>
    <t>2020-09-21 14:56:59</t>
  </si>
  <si>
    <t xml:space="preserve">update master.proto
</t>
  </si>
  <si>
    <t>2020-09-21 17:37:08</t>
  </si>
  <si>
    <t xml:space="preserve">add rows and status for segment
</t>
  </si>
  <si>
    <t>2020-09-21 17:53:59</t>
  </si>
  <si>
    <t>Update proto</t>
  </si>
  <si>
    <t>2020-09-22 15:07:56</t>
  </si>
  <si>
    <t>Fix etcd path bug</t>
  </si>
  <si>
    <t>2020-09-24 11:00:22</t>
  </si>
  <si>
    <t>Fix bug:only need to add unittest when build with -u option</t>
  </si>
  <si>
    <t>2020-09-24 11:18:31</t>
  </si>
  <si>
    <t>2020-09-26 16:01:33</t>
  </si>
  <si>
    <t xml:space="preserve">new branch
</t>
  </si>
  <si>
    <t>2020-09-26 16:51:52</t>
  </si>
  <si>
    <t xml:space="preserve">add proto
</t>
  </si>
  <si>
    <t>2020-09-26 17:01:41</t>
  </si>
  <si>
    <t xml:space="preserve">modify proto
</t>
  </si>
  <si>
    <t>2020-09-26 17:13:34</t>
  </si>
  <si>
    <t xml:space="preserve">update message.pb.go
</t>
  </si>
  <si>
    <t>2020-09-26 18:05:40</t>
  </si>
  <si>
    <t>2020-09-27 10:46:32</t>
  </si>
  <si>
    <t>2020-09-27 15:17:55</t>
  </si>
  <si>
    <t xml:space="preserve">rename
</t>
  </si>
  <si>
    <t>2020-09-27 16:25:33</t>
  </si>
  <si>
    <t>2020-09-27 16:54:20</t>
  </si>
  <si>
    <t>2020-09-27 17:52:48</t>
  </si>
  <si>
    <t>2020-09-27 18:31:27</t>
  </si>
  <si>
    <t>Fix sdk bug</t>
  </si>
  <si>
    <t>2020-09-27 18:31:43</t>
  </si>
  <si>
    <t>2020-09-27 19:43:59</t>
  </si>
  <si>
    <t xml:space="preserve">update
</t>
  </si>
  <si>
    <t>2020-09-28 11:29:58</t>
  </si>
  <si>
    <t xml:space="preserve">add extra parameters
</t>
  </si>
  <si>
    <t>2020-09-28 11:30:09</t>
  </si>
  <si>
    <t>2020-09-28 14:15:34</t>
  </si>
  <si>
    <t xml:space="preserve">add QueryReqMsg
</t>
  </si>
  <si>
    <t>2020-09-28 14:51:42</t>
  </si>
  <si>
    <t>2020-10-09 15:59:18</t>
  </si>
  <si>
    <t>2020-10-09 16:16:11</t>
  </si>
  <si>
    <t>2020-10-14 17:46:16</t>
  </si>
  <si>
    <t>Enable CICD</t>
  </si>
  <si>
    <t>2020-10-15 11:04:56</t>
  </si>
  <si>
    <t xml:space="preserve">Merge branch 'by/dev-1' of https://github.com/ReigenAraka/suvlim into m_from_boyan
</t>
  </si>
  <si>
    <t>2020-10-15 14:30:13</t>
  </si>
  <si>
    <t>2020-10-15 14:33:46</t>
  </si>
  <si>
    <t xml:space="preserve">mv master to internal
</t>
  </si>
  <si>
    <t>2020-10-15 14:34:57</t>
  </si>
  <si>
    <t>2020-10-15 15:09:56</t>
  </si>
  <si>
    <t>2020-10-15 15:18:44</t>
  </si>
  <si>
    <t>2020-10-15 15:25:27</t>
  </si>
  <si>
    <t>2020-10-15 15:29:31</t>
  </si>
  <si>
    <t>2020-10-15 15:45:44</t>
  </si>
  <si>
    <t>2020-10-15 16:14:47</t>
  </si>
  <si>
    <t>2020-10-15 16:30:20</t>
  </si>
  <si>
    <t>2020-10-15 17:03:44</t>
  </si>
  <si>
    <t>2020-10-15 17:04:21</t>
  </si>
  <si>
    <t>2020-10-15 17:13:35</t>
  </si>
  <si>
    <t xml:space="preserve">Merge branch 'proxy-go' of https://github.com/shengjh/suvlim into new_master
</t>
  </si>
  <si>
    <t>2020-10-15 17:15:57</t>
  </si>
  <si>
    <t>2020-10-15 17:26:46</t>
  </si>
  <si>
    <t xml:space="preserve">change proxy_node to proxy
</t>
  </si>
  <si>
    <t>2020-10-15 19:22:44</t>
  </si>
  <si>
    <t>2020-10-15 19:33:37</t>
  </si>
  <si>
    <t xml:space="preserve">add etcdutil
</t>
  </si>
  <si>
    <t>2020-10-15 19:43:08</t>
  </si>
  <si>
    <t>2020-10-15 20:10:49</t>
  </si>
  <si>
    <t>2020-10-15 20:16:18</t>
  </si>
  <si>
    <t>2020-10-15 20:21:36</t>
  </si>
  <si>
    <t>2020-10-15 21:17:34</t>
  </si>
  <si>
    <t>2020-10-15 21:31:50</t>
  </si>
  <si>
    <t>Refact master and proxy and add etcdutil</t>
  </si>
  <si>
    <t>2020-10-17 14:22:42</t>
  </si>
  <si>
    <t xml:space="preserve">change workflow
</t>
  </si>
  <si>
    <t>2020-10-17 14:30:59</t>
  </si>
  <si>
    <t>2020-10-17 14:35:26</t>
  </si>
  <si>
    <t>2020-10-17 16:00:01</t>
  </si>
  <si>
    <t>2020-10-17 16:06:52</t>
  </si>
  <si>
    <t>2020-10-17 16:20:58</t>
  </si>
  <si>
    <t>2020-10-17 16:42:25</t>
  </si>
  <si>
    <t>2020-10-17 17:40:22</t>
  </si>
  <si>
    <t>2020-10-17 21:03:15</t>
  </si>
  <si>
    <t xml:space="preserve">add protoc
</t>
  </si>
  <si>
    <t>2020-10-19 10:36:40</t>
  </si>
  <si>
    <t>Refact proto generating procedure</t>
  </si>
  <si>
    <t>2020-10-19 11:01:04</t>
  </si>
  <si>
    <t>2020-10-19 11:18:45</t>
  </si>
  <si>
    <t xml:space="preserve">trigger ci
</t>
  </si>
  <si>
    <t>2020-10-19 14:21:00</t>
  </si>
  <si>
    <t xml:space="preserve">trigger
</t>
  </si>
  <si>
    <t>2020-10-19 17:39:51</t>
  </si>
  <si>
    <t>Change import path</t>
  </si>
  <si>
    <t>2020-10-19 18:24:49</t>
  </si>
  <si>
    <t xml:space="preserve">fix conf.LoadConfig failed to load yaml file
</t>
  </si>
  <si>
    <t>2020-10-19 18:31:00</t>
  </si>
  <si>
    <t>Fix conf.LoadConfig failed to load yaml file</t>
  </si>
  <si>
    <t>2020-10-21 18:54:54</t>
  </si>
  <si>
    <t>Merge pull request #5 from jeffoverflow/main
Update the build environment</t>
  </si>
  <si>
    <t>2020-10-21 18:59:24</t>
  </si>
  <si>
    <t>Merge pull request #3 from FluorineDog/dog-relocate
Relocate Milvus Files to the new repo</t>
  </si>
  <si>
    <t>2020-10-21 19:24:06</t>
  </si>
  <si>
    <t>Merge pull request #7 from GuoRentong/main
Add protos for milvus services</t>
  </si>
  <si>
    <t>2020-10-21 19:28:53</t>
  </si>
  <si>
    <t xml:space="preserve">Merge branch 'main' of https://github.com/zilliztech/milvus-distributed into main
</t>
  </si>
  <si>
    <t>2020-10-21 19:41:21</t>
  </si>
  <si>
    <t xml:space="preserve">restore generate protobuf logic
</t>
  </si>
  <si>
    <t>2020-10-21 19:45:16</t>
  </si>
  <si>
    <t>restore generate protubuf file logic (#8)
restore generate protobuf logic</t>
  </si>
  <si>
    <t>2020-10-22 09:27:52</t>
  </si>
  <si>
    <t>2020-10-22 14:10:35</t>
  </si>
  <si>
    <t>Merge pull request #9 from jeffoverflow/main
Add protoc-gen-go to the build environment</t>
  </si>
  <si>
    <t>2020-10-22 14:35:03</t>
  </si>
  <si>
    <t>2020-10-22 14:35:27</t>
  </si>
  <si>
    <t>2020-10-22 14:39:39</t>
  </si>
  <si>
    <t>delete unused (#10)
delete unused</t>
  </si>
  <si>
    <t>2020-10-22 19:50:11</t>
  </si>
  <si>
    <t>2020-10-22 19:52:46</t>
  </si>
  <si>
    <t xml:space="preserve">Merge branch 'main' of https://github.com/GuoRentong/milvus-distributed into merge_grt
</t>
  </si>
  <si>
    <t>2020-10-22 20:32:17</t>
  </si>
  <si>
    <t xml:space="preserve">restore message.proto
</t>
  </si>
  <si>
    <t>2020-10-23 10:09:19</t>
  </si>
  <si>
    <t xml:space="preserve">fix proto
</t>
  </si>
  <si>
    <t>2020-10-23 12:37:01</t>
  </si>
  <si>
    <t xml:space="preserve">fix synctax error of proto and rename internel_msg.proto to internal_msg.proto
</t>
  </si>
  <si>
    <t>2020-10-23 16:31:27</t>
  </si>
  <si>
    <t>Merge pull request #14 from FluorineDog/dog-testing
enable IVFFlat benchmark</t>
  </si>
  <si>
    <t>2020-10-23 17:41:28</t>
  </si>
  <si>
    <t xml:space="preserve">use new proto
</t>
  </si>
  <si>
    <t>2020-10-23 17:50:32</t>
  </si>
  <si>
    <t>2020-10-23 18:22:21</t>
  </si>
  <si>
    <t>Merge pull request #16 from GuoRentong/add_docs
Add developer guides</t>
  </si>
  <si>
    <t>2020-10-24 10:16:42</t>
  </si>
  <si>
    <t xml:space="preserve">master use new proto
</t>
  </si>
  <si>
    <t>2020-10-24 11:13:29</t>
  </si>
  <si>
    <t xml:space="preserve">fix master
</t>
  </si>
  <si>
    <t>2020-10-24 11:15:58</t>
  </si>
  <si>
    <t xml:space="preserve">change SearchResult
</t>
  </si>
  <si>
    <t>2020-10-24 13:34:12</t>
  </si>
  <si>
    <t xml:space="preserve">proxy use new proto
</t>
  </si>
  <si>
    <t>2020-10-24 14:24:57</t>
  </si>
  <si>
    <t>Merge pull request #19 from jeffoverflow/format_ci_dir
Refactor the build and scripts folders</t>
  </si>
  <si>
    <t>2020-10-24 15:52:08</t>
  </si>
  <si>
    <t>2020-10-24 16:07:30</t>
  </si>
  <si>
    <t xml:space="preserve">Merge branch 'main' of https://github.com/zilliztech/milvus-distributed into try_merge
</t>
  </si>
  <si>
    <t>2020-10-24 16:18:34</t>
  </si>
  <si>
    <t xml:space="preserve">fix merge bug
</t>
  </si>
  <si>
    <t>2020-10-24 16:25:48</t>
  </si>
  <si>
    <t xml:space="preserve">change proto generate shell script
</t>
  </si>
  <si>
    <t>2020-10-24 17:57:18</t>
  </si>
  <si>
    <t xml:space="preserve">fix core
</t>
  </si>
  <si>
    <t>2020-10-24 18:02:39</t>
  </si>
  <si>
    <t>Merge pull request #21 from czs007/new_proto
New proto</t>
  </si>
  <si>
    <t>2020-10-24 18:36:37</t>
  </si>
  <si>
    <t>2020-10-24 18:56:44</t>
  </si>
  <si>
    <t>2020-10-24 18:59:05</t>
  </si>
  <si>
    <t xml:space="preserve">Merge branch 'main' of https://github.com/zilliztech/milvus-distributed into new_proto
</t>
  </si>
  <si>
    <t>2020-10-24 19:02:29</t>
  </si>
  <si>
    <t>Merge pull request #22 from czs007/new_proto
New proto</t>
  </si>
  <si>
    <t>2020-10-26 09:47:35</t>
  </si>
  <si>
    <t>Merge branch 'main' into main</t>
  </si>
  <si>
    <t>2020-10-26 09:50:24</t>
  </si>
  <si>
    <t>Merge pull request #17 from xige-16/main
 add timetick service for master</t>
  </si>
  <si>
    <t>2020-10-26 12:26:38</t>
  </si>
  <si>
    <t xml:space="preserve">fix gtest not found and delete unused
</t>
  </si>
  <si>
    <t>2020-10-26 14:53:11</t>
  </si>
  <si>
    <t xml:space="preserve">fix output path
</t>
  </si>
  <si>
    <t>2020-10-26 15:01:34</t>
  </si>
  <si>
    <t xml:space="preserve">delete ununsed
</t>
  </si>
  <si>
    <t>2020-10-26 15:15:07</t>
  </si>
  <si>
    <t>Merge pull request #23 from czs007/fix_gtest
fix gtest not found and delete unused</t>
  </si>
  <si>
    <t>2020-10-26 17:27:53</t>
  </si>
  <si>
    <t>Fix bug and update doc</t>
  </si>
  <si>
    <t>2020-10-26 18:07:19</t>
  </si>
  <si>
    <t>Merge pull request #25 from shengjh/new-proxy
Update proxy code</t>
  </si>
  <si>
    <t>2020-10-27 14:18:36</t>
  </si>
  <si>
    <t>Merge pull request #26 from xige-16/doc
add type HashFunc in doc</t>
  </si>
  <si>
    <t>2020-10-27 14:21:01</t>
  </si>
  <si>
    <t>Merge pull request #27 from shengjh/new-proxy
fix bug in proxy</t>
  </si>
  <si>
    <t>2020-10-27 16:35:26</t>
  </si>
  <si>
    <t>Merge pull request #28 from jeffoverflow/build
Add UnitTest workflow</t>
  </si>
  <si>
    <t>2020-10-28 10:35:21</t>
  </si>
  <si>
    <t>Merge pull request #29 from GuoRentong/main
update docs: message stream &amp; master interfaces</t>
  </si>
  <si>
    <t>2020-10-29 09:31:08</t>
  </si>
  <si>
    <t>Add tso for master and add timestamp</t>
  </si>
  <si>
    <t>2020-10-29 11:46:34</t>
  </si>
  <si>
    <t>Move kv directory</t>
  </si>
  <si>
    <t>2020-10-29 15:50:24</t>
  </si>
  <si>
    <t>Fix knowhere build test cache</t>
  </si>
  <si>
    <t>2020-10-29 19:55:57</t>
  </si>
  <si>
    <t>Fix bug and update proto</t>
  </si>
  <si>
    <t>2020-10-30 16:27:58</t>
  </si>
  <si>
    <t>Add logic of allocate id</t>
  </si>
  <si>
    <t>2020-10-31 10:18:39</t>
  </si>
  <si>
    <t xml:space="preserve">change proto (#49)
</t>
  </si>
  <si>
    <t>2020-10-31 10:30:37</t>
  </si>
  <si>
    <t>Change proto (#50)
* update doc</t>
  </si>
  <si>
    <t>2020-11-02 16:01:04</t>
  </si>
  <si>
    <t>Update proto and doc</t>
  </si>
  <si>
    <t>2020-11-03 14:53:36</t>
  </si>
  <si>
    <t>Add timestamp allocator</t>
  </si>
  <si>
    <t>2020-11-03 14:57:14</t>
  </si>
  <si>
    <t>Merge branch 'main' into MD-40</t>
  </si>
  <si>
    <t>2020-11-03 15:29:59</t>
  </si>
  <si>
    <t>Fix parameter unmatch</t>
  </si>
  <si>
    <t>2020-11-03 15:50:50</t>
  </si>
  <si>
    <t>Update proto (#69)
* update proto
Co-authored-by: dragondriver &lt;longjiquan1998@163.com&gt;</t>
  </si>
  <si>
    <t>2020-11-03 16:38:16</t>
  </si>
  <si>
    <t>2020-11-04 15:13:42</t>
  </si>
  <si>
    <t>Add msgheader and change ReqType to MsgType</t>
  </si>
  <si>
    <t>2020-11-04 17:58:43</t>
  </si>
  <si>
    <t>Use type alias</t>
  </si>
  <si>
    <t>2020-11-05 14:50:33</t>
  </si>
  <si>
    <t>delete unused code</t>
  </si>
  <si>
    <t>2020-11-05 18:25:34</t>
  </si>
  <si>
    <t>Clean messge pb (#95)
* remove message.pb</t>
  </si>
  <si>
    <t>2020-11-05 19:11:12</t>
  </si>
  <si>
    <t>Delete unused code</t>
  </si>
  <si>
    <t>2020-11-06 16:47:18</t>
  </si>
  <si>
    <t>Add MemoryKV, mockkv and tso test</t>
  </si>
  <si>
    <t>2020-11-07 14:32:10</t>
  </si>
  <si>
    <t>add id test (#102)
* add id test</t>
  </si>
  <si>
    <t>2020-11-07 18:03:52</t>
  </si>
  <si>
    <t>Add unittest for master</t>
  </si>
  <si>
    <t>2020-11-09 17:52:47</t>
  </si>
  <si>
    <t>Fix proxy bug</t>
  </si>
  <si>
    <t>2020-11-10 20:08:19</t>
  </si>
  <si>
    <t>Merge pull request #122 from xige-16/unmarshal
unmarshl beginTs and endTs from pulsar message</t>
  </si>
  <si>
    <t>2020-11-10 18:15:55</t>
  </si>
  <si>
    <t>2020-11-11 09:54:01</t>
  </si>
  <si>
    <t>Add proxy timetick</t>
  </si>
  <si>
    <t>2020-11-11 14:17:33</t>
  </si>
  <si>
    <t>Add global  tsoAllocator</t>
  </si>
  <si>
    <t>2020-11-11 16:35:39</t>
  </si>
  <si>
    <t>Merge pull request #124 from xiaocai2333/add_compile_readme
add readme for installation process</t>
  </si>
  <si>
    <t>2020-11-11 16:38:41</t>
  </si>
  <si>
    <t>Merge pull request #127 from xige-16/msgstream
fix error when start msgstream before consume</t>
  </si>
  <si>
    <t>2020-11-11 16:44:18</t>
  </si>
  <si>
    <t>Merge pull request #126 from DragonDriver/proxy_init
refactor task-relevant interface &amp; add task queue initialization logic</t>
  </si>
  <si>
    <t>2020-11-11 17:53:54</t>
  </si>
  <si>
    <t>Refactor master</t>
  </si>
  <si>
    <t>2020-11-11 18:04:23</t>
  </si>
  <si>
    <t xml:space="preserve">Squashed commit of the following:
unify proto version
</t>
  </si>
  <si>
    <t>2020-11-11 18:12:28</t>
  </si>
  <si>
    <t>Merge pull request #131 from czs007/unify_proto
unify proto package and version</t>
  </si>
  <si>
    <t>2020-11-11 18:13:20</t>
  </si>
  <si>
    <t>Unify proto package and version</t>
  </si>
  <si>
    <t>2020-11-11 19:16:02</t>
  </si>
  <si>
    <t>Change etcd port from 12379 to 2379</t>
  </si>
  <si>
    <t>2020-11-12 10:48:04</t>
  </si>
  <si>
    <t>Merge pull request #136 from xiaocai2333/add_compile_readme
fix bug for cmake_build dir was changed</t>
  </si>
  <si>
    <t>2020-11-12 15:24:22</t>
  </si>
  <si>
    <t>Merge pull request #142 from xiaocai2333/test_testfile
don't ignore test file in pr</t>
  </si>
  <si>
    <t>2020-11-13 16:53:55</t>
  </si>
  <si>
    <t>Add grpc check logic for master</t>
  </si>
  <si>
    <t>2020-11-14 14:29:02</t>
  </si>
  <si>
    <t xml:space="preserve">fix lock error
</t>
  </si>
  <si>
    <t>2020-11-14 14:38:35</t>
  </si>
  <si>
    <t>Merge pull request #168 from czs007/fix_lock
fix lock error</t>
  </si>
  <si>
    <t>2020-11-14 15:26:14</t>
  </si>
  <si>
    <t>Add tsLoop for master</t>
  </si>
  <si>
    <t>2020-11-14 16:10:30</t>
  </si>
  <si>
    <t>Merge pull request #173 from nezha2017/fix-lis-collections
fix list-collections</t>
  </si>
  <si>
    <t>2020-11-14 16:12:28</t>
  </si>
  <si>
    <t xml:space="preserve">remove mockmaster
</t>
  </si>
  <si>
    <t>2020-11-14 16:24:56</t>
  </si>
  <si>
    <t>Merge pull request #172 from jeffoverflow/update_env
Update the version of build environment</t>
  </si>
  <si>
    <t>2020-11-14 16:40:10</t>
  </si>
  <si>
    <t>Remove mockmaster</t>
  </si>
  <si>
    <t>2020-11-15 19:47:15</t>
  </si>
  <si>
    <t>Merge pull request #175 from DragonDriver/test_case_to_merge
Proxy: add unittest</t>
  </si>
  <si>
    <t>2020-11-16 11:25:01</t>
  </si>
  <si>
    <t>Merge pull request #176 from xige-16/unmarshal
add queryNodeSegStatsMsg for msgStream</t>
  </si>
  <si>
    <t>2020-11-16 17:08:17</t>
  </si>
  <si>
    <t>Merge pull request #182 from DragonDriver/test_case_to_merge
Proxy: fix search &amp; add unittest case</t>
  </si>
  <si>
    <t>2020-11-19 21:02:31</t>
  </si>
  <si>
    <t>Add segmentIDAssigner for proxy</t>
  </si>
  <si>
    <t>2020-11-20 15:57:50</t>
  </si>
  <si>
    <t>Merge pull request #228 from neza2017/md-189
remove unused code</t>
  </si>
  <si>
    <t>2020-11-21 12:47:00</t>
  </si>
  <si>
    <t>Merge pull request #237 from GuoRentong/to_merge
update docs: master::timeSyncProducer</t>
  </si>
  <si>
    <t>2020-11-21 17:04:05</t>
  </si>
  <si>
    <t>Merge pull request #242 from xiaocai2333/judge_clang_format
add judgement when executing clang-format</t>
  </si>
  <si>
    <t>2020-11-21 18:14:43</t>
  </si>
  <si>
    <t>Merge pull request #246 from jeffoverflow/update_env
Remove cmake-tools in .devcontainer.json</t>
  </si>
  <si>
    <t>2020-11-21 19:00:36</t>
  </si>
  <si>
    <t>Merge pull request #248 from sunby/modify_pulsaraddr
Modify pulsar address in unittest</t>
  </si>
  <si>
    <t>2020-11-21 19:12:59</t>
  </si>
  <si>
    <t>Simplify proxy config</t>
  </si>
  <si>
    <t>2020-11-23 17:58:19</t>
  </si>
  <si>
    <t>Merge pull request #256 from DragonDriver/segment_id_tomerge
Proxy: refactor insert task with segment id allocation</t>
  </si>
  <si>
    <t>2020-11-23 17:58:33</t>
  </si>
  <si>
    <t>Merge pull request #255 from DragonDriver/segment_id_tomerge
Proxy: refactor insert task with segment id allocation</t>
  </si>
  <si>
    <t>2020-11-24 11:37:34</t>
  </si>
  <si>
    <t>2020-11-24 11:39:20</t>
  </si>
  <si>
    <t xml:space="preserve">Merge branch 'main' into fix_segAssigner
</t>
  </si>
  <si>
    <t>2020-11-24 14:14:04</t>
  </si>
  <si>
    <t>Merge pull request #264 from neza2017/md-209
load grpc port of proxy from config</t>
  </si>
  <si>
    <t>2020-11-24 14:55:31</t>
  </si>
  <si>
    <t>2020-11-24 17:55:48</t>
  </si>
  <si>
    <t>Merge operation</t>
  </si>
  <si>
    <t>2020-11-24 20:08:08</t>
  </si>
  <si>
    <t xml:space="preserve">Merge branch 'main' of https://github.com/zilliztech/milvus-distributed into fix_segAssigner
</t>
  </si>
  <si>
    <t>2020-11-24 20:27:51</t>
  </si>
  <si>
    <t>Merge pull request #278 from xige-16/make-unittest
fix make unittest fail and memory leak</t>
  </si>
  <si>
    <t>2020-11-25 15:28:43</t>
  </si>
  <si>
    <t>Merge pull request #283 from sunby/validation
Add collectionName/partitionTag/fieldName validation. JIRA[MD-216]</t>
  </si>
  <si>
    <t>2020-11-25 16:12:33</t>
  </si>
  <si>
    <t>2020-11-25 16:13:08</t>
  </si>
  <si>
    <t>2020-11-25 16:14:53</t>
  </si>
  <si>
    <t xml:space="preserve">Merge branch 'r0.1' of https://github.com/zilliztech/milvus-distributed into fix_segAssigner
</t>
  </si>
  <si>
    <t>2020-11-25 16:19:16</t>
  </si>
  <si>
    <t>2020-11-25 16:27:08</t>
  </si>
  <si>
    <t>Merge pull request #288 from DragonDriver/new_params_and_fix_insert
use new params &amp; fix insert timestamp bug</t>
  </si>
  <si>
    <t>2020-11-25 16:27:25</t>
  </si>
  <si>
    <t>2020-11-25 16:38:18</t>
  </si>
  <si>
    <t>2020-11-25 16:45:42</t>
  </si>
  <si>
    <t>Fix bug and delete unused code</t>
  </si>
  <si>
    <t>2020-11-26 10:48:53</t>
  </si>
  <si>
    <t>Merge pull request #295 from neza2017/md-229
marshal as text</t>
  </si>
  <si>
    <t>2020-11-26 10:55:08</t>
  </si>
  <si>
    <t>Merge pull request #294 from sunby/add_limitation
Add limitations and fix ShowPartition bug</t>
  </si>
  <si>
    <t>2020-11-26 14:06:47</t>
  </si>
  <si>
    <t>Merge pull request #296 from DragonDriver/default_partition_tag
Proxy: insert add default partition tag</t>
  </si>
  <si>
    <t>2020-11-26 14:29:01</t>
  </si>
  <si>
    <t>Fix segment fault</t>
  </si>
  <si>
    <t>2020-11-26 15:22:49</t>
  </si>
  <si>
    <t>Merge pull request #299 from FluorineDog/dog-fix-lint
fix bool bug</t>
  </si>
  <si>
    <t>2020-11-26 16:58:20</t>
  </si>
  <si>
    <t>Merge pull request #303 from DragonDriver/add_time_tick
Proxy: add time tick</t>
  </si>
  <si>
    <t>2020-11-26 17:04:38</t>
  </si>
  <si>
    <t>Merge pull request #304 from neza2017/md-233
cpu profile</t>
  </si>
  <si>
    <t>2020-11-26 21:14:45</t>
  </si>
  <si>
    <t>Merge pull request #309 from neza2017/fix-start-time-sync
fix start time sync</t>
  </si>
  <si>
    <t>2020-11-27 11:15:15</t>
  </si>
  <si>
    <t>Merge pull request #311 from XuanYang-cn/main-fix
Merge r0.1 to main</t>
  </si>
  <si>
    <t>2020-11-27 11:47:45</t>
  </si>
  <si>
    <t>Merge pull request #310 from bigsheeper/sprint3-add-meta-path-merge
add metaRootPath and kvRootPath</t>
  </si>
  <si>
    <t>2020-11-28 10:56:50</t>
  </si>
  <si>
    <t>Merge pull request #313 from DragonDriver/fix_insert_search
fix insert and search</t>
  </si>
  <si>
    <t>2020-11-28 17:45:53</t>
  </si>
  <si>
    <t xml:space="preserve">fmt
</t>
  </si>
  <si>
    <t>2020-11-30 10:12:30</t>
  </si>
  <si>
    <t xml:space="preserve">Merge branch 'r0.1' of https://github.com/zilliztech/milvus-distributed into test_insert
</t>
  </si>
  <si>
    <t>2020-11-30 12:08:47</t>
  </si>
  <si>
    <t>Fix insert failed to  return correct id range</t>
  </si>
  <si>
    <t>2020-11-30 18:13:25</t>
  </si>
  <si>
    <t>Merge pull request #330 from DragonDriver/check_topk_tomerge
Proxy: fix topk check &amp; add remove interface of meta cache</t>
  </si>
  <si>
    <t>2020-11-30 19:03:51</t>
  </si>
  <si>
    <t xml:space="preserve">change hashValue to uint32 and fix insert bug (#329)
</t>
  </si>
  <si>
    <t>2020-11-30 19:40:32</t>
  </si>
  <si>
    <t>Merge pull request #333 from DragonDriver/check_search_result_status
Proxy: check search result status</t>
  </si>
  <si>
    <t>2020-11-30 20:25:04</t>
  </si>
  <si>
    <t>Merge pull request #334 from neza2017/md-267
static check</t>
  </si>
  <si>
    <t>2020-11-30 22:14:19</t>
  </si>
  <si>
    <t>Fix make error</t>
  </si>
  <si>
    <t>2020-12-01 16:52:29</t>
  </si>
  <si>
    <t>Merge pull request #344 from DragonDriver/fix_meta
Proxy: fix meta cache bug</t>
  </si>
  <si>
    <t>2020-12-01 18:01:11</t>
  </si>
  <si>
    <t>Merge pull request #345 from neza2017/m0.1
merge r0.1 to main</t>
  </si>
  <si>
    <t>2020-12-01 19:53:53</t>
  </si>
  <si>
    <t>Fix proxy unittest</t>
  </si>
  <si>
    <t>2020-12-02 16:12:21</t>
  </si>
  <si>
    <t>Add support of custom ID</t>
  </si>
  <si>
    <t>2020-12-03 18:35:08</t>
  </si>
  <si>
    <t>Merge R0.1 to main</t>
  </si>
  <si>
    <t>2020-12-03 21:21:12</t>
  </si>
  <si>
    <t xml:space="preserve">refactor reader test
</t>
  </si>
  <si>
    <t>2020-12-04 09:51:02</t>
  </si>
  <si>
    <t>Merge pull request #364 from czs007/refactor_reader_test
refactor reader</t>
  </si>
  <si>
    <t>2020-12-04 14:18:17</t>
  </si>
  <si>
    <t>Refactor paramtable</t>
  </si>
  <si>
    <t>2020-12-05 15:41:31</t>
  </si>
  <si>
    <t>Merge pull request #369 from xige-16/fix_mem_leak
fix memory leak in query node</t>
  </si>
  <si>
    <t>2020-12-05 20:52:29</t>
  </si>
  <si>
    <t xml:space="preserve">fix bug of paramtable test
</t>
  </si>
  <si>
    <t>2020-12-05 21:13:23</t>
  </si>
  <si>
    <t>Merge pull request #371 from czs007/fix_bug
fix bug of paramtable test</t>
  </si>
  <si>
    <t>2020-12-06 17:29:44</t>
  </si>
  <si>
    <t>Merge pull request #374 from neza2017/cgo-wrapper
run storage unittest</t>
  </si>
  <si>
    <t>2020-12-07 15:08:31</t>
  </si>
  <si>
    <t xml:space="preserve">fix bug: address already used
</t>
  </si>
  <si>
    <t>2020-12-07 15:13:15</t>
  </si>
  <si>
    <t>Merge pull request #375 from xige-16/new_branch
fix search test not work</t>
  </si>
  <si>
    <t>2020-12-07 15:22:20</t>
  </si>
  <si>
    <t>Fix bug: address already used</t>
  </si>
  <si>
    <t>2020-12-07 19:20:37</t>
  </si>
  <si>
    <t xml:space="preserve">fix bug: pulsar dirty msg
</t>
  </si>
  <si>
    <t>2020-12-07 19:41:39</t>
  </si>
  <si>
    <t>Fix bug: pulsar dirty msg</t>
  </si>
  <si>
    <t>2020-12-07 20:32:15</t>
  </si>
  <si>
    <t xml:space="preserve">Merge branch 'r0.1' of https://github.com/zilliztech/milvus-distributed into r0.1_to_main
</t>
  </si>
  <si>
    <t>2020-12-07 21:22:02</t>
  </si>
  <si>
    <t xml:space="preserve">fix unittest-bug
</t>
  </si>
  <si>
    <t>2020-12-08 09:42:14</t>
  </si>
  <si>
    <t>Merge pull request #380 from czs007/r0.1_to_main
R0.1 to main</t>
  </si>
  <si>
    <t>2020-12-08 15:28:34</t>
  </si>
  <si>
    <t>Merge pull request #381 from FluorineDog/dog-merger
add support of metric type in schema, enable binary vector, fix segfault</t>
  </si>
  <si>
    <t>2020-12-10 17:55:55</t>
  </si>
  <si>
    <t>Add index_builder</t>
  </si>
  <si>
    <t>2020-12-11 10:51:14</t>
  </si>
  <si>
    <t>Merge pull request #411 from FluorineDog/dog-merger
fix term bug and add todo note</t>
  </si>
  <si>
    <t>2020-12-11 10:58:30</t>
  </si>
  <si>
    <t xml:space="preserve">add writernode client
</t>
  </si>
  <si>
    <t>2020-12-11 11:38:32</t>
  </si>
  <si>
    <t>Add writernode client</t>
  </si>
  <si>
    <t>2020-12-13 06:48:05</t>
  </si>
  <si>
    <t>Refactor indexbuilder</t>
  </si>
  <si>
    <t>2020-12-18 17:48:18</t>
  </si>
  <si>
    <t xml:space="preserve">merge from milvus knowhere
</t>
  </si>
  <si>
    <t>2020-12-18 18:35:03</t>
  </si>
  <si>
    <t>Fix missing file</t>
  </si>
  <si>
    <t>2020-12-19 16:12:15</t>
  </si>
  <si>
    <t xml:space="preserve">add writer client and metatable for writer
</t>
  </si>
  <si>
    <t>2020-12-21 10:06:46</t>
  </si>
  <si>
    <t>Add writer client and metatable for writer</t>
  </si>
  <si>
    <t>2020-12-21 12:48:07</t>
  </si>
  <si>
    <t>Merge pull request #438 from sunby/modify_expire_ts
move expire timestamp to SegIDAssignment</t>
  </si>
  <si>
    <t>2020-12-21 14:22:12</t>
  </si>
  <si>
    <t>Merge pull request #435 from FluorineDog/dog-merger
enable complex dsl parser, supporting must, should, should_not</t>
  </si>
  <si>
    <t>2020-12-21 16:59:10</t>
  </si>
  <si>
    <t>Merge pull request #439 from FluorineDog/dog-merger
enable most DSL-related cases, only 6 to do</t>
  </si>
  <si>
    <t>2020-12-22 18:12:32</t>
  </si>
  <si>
    <t>Merge pull request #450 from DragonDriver/tomerge
docking with storage &amp; indexbuilder &amp; kv</t>
  </si>
  <si>
    <t>2020-12-22 22:08:03</t>
  </si>
  <si>
    <t>Fix bug of running unittest in parallel</t>
  </si>
  <si>
    <t>2020-12-23 14:57:03</t>
  </si>
  <si>
    <t>Merge pull request #455 from sunby/add_index_meta
remove index_name in IndexRequest and remove indexType in FieldIndexMeta</t>
  </si>
  <si>
    <t>2020-12-24 15:16:00</t>
  </si>
  <si>
    <t>Merge pull request #464 from xige-16/loadIndexService4
add loadIndexService</t>
  </si>
  <si>
    <t>2020-12-24 16:53:31</t>
  </si>
  <si>
    <t>Add segment expire logic for proxy</t>
  </si>
  <si>
    <t>2020-12-24 20:50:05</t>
  </si>
  <si>
    <t>Merge pull request #471 from neza2017/master_test
Master test</t>
  </si>
  <si>
    <t>2020-12-25 11:37:23</t>
  </si>
  <si>
    <t>Merge pull request #475 from DragonDriver/tomerge
add unittest to c index wrapper</t>
  </si>
  <si>
    <t>2020-12-30 15:59:09</t>
  </si>
  <si>
    <t>Merge pull request #506 from neza2017/make_binlog
make binlog</t>
  </si>
  <si>
    <t>2020-12-30 18:24:05</t>
  </si>
  <si>
    <t xml:space="preserve">knowhere merge from milvus master
</t>
  </si>
  <si>
    <t>2020-12-30 18:30:51</t>
  </si>
  <si>
    <t>Update knowhere</t>
  </si>
  <si>
    <t>2020-12-30 20:00:08</t>
  </si>
  <si>
    <t>Merge pull request #511 from DragonDriver/nsg_sq8_idmap
add support for idmap, nsg, sq8</t>
  </si>
  <si>
    <t>2020-12-31 15:06:52</t>
  </si>
  <si>
    <t xml:space="preserve">indexbuilder client lazy connect master
</t>
  </si>
  <si>
    <t>2020-12-31 15:44:06</t>
  </si>
  <si>
    <t>Add lazy connect logic for indexbuilder</t>
  </si>
  <si>
    <t>2020-12-31 15:46:41</t>
  </si>
  <si>
    <t>Merge pull request #514 from xige-16/join_debug2
update index in  c++ and add unittest</t>
  </si>
  <si>
    <t>2020-12-31 16:49:01</t>
  </si>
  <si>
    <t>Merge pull request #517 from DragonDriver/all_index_type
add parameter check for almost all index type</t>
  </si>
  <si>
    <t>2021-01-04 11:29:21</t>
  </si>
  <si>
    <t>Merge pull request #523 from xiaocai2333/package_sdk
package sdk</t>
  </si>
  <si>
    <t>2021-01-04 11:41:19</t>
  </si>
  <si>
    <t>Remove system field of describle_collection in proxy</t>
  </si>
  <si>
    <t>2021-01-04 14:53:20</t>
  </si>
  <si>
    <t>Add indexbuilder address to paramstable</t>
  </si>
  <si>
    <t>2021-01-04 19:53:54</t>
  </si>
  <si>
    <t>Merge pull request #530 from FluorineDog/dog-merger
fix bool type</t>
  </si>
  <si>
    <t>2021-01-05 09:59:17</t>
  </si>
  <si>
    <t>Merge pull request #533 from sunby/remove_mock_clients
remove mock client in master</t>
  </si>
  <si>
    <t>2021-01-05 11:57:27</t>
  </si>
  <si>
    <t>Fix bug: indexbuilder req not initialized</t>
  </si>
  <si>
    <t>2021-01-05 15:25:01</t>
  </si>
  <si>
    <t>Add docker for indexbuilder</t>
  </si>
  <si>
    <t>2021-01-05 16:38:58</t>
  </si>
  <si>
    <t>Merge pull request #549 from zilliztech/r0.2
R0.2</t>
  </si>
  <si>
    <t>2021-01-05 17:04:24</t>
  </si>
  <si>
    <t>refactor minio client and delete ununsed storage code (#550)
* delete unused
* add new interface
* refactor
* fix
* fmt</t>
  </si>
  <si>
    <t>2021-01-06 11:31:36</t>
  </si>
  <si>
    <t>Initmate querynode collection manager</t>
  </si>
  <si>
    <t>2021-01-06 12:13:58</t>
  </si>
  <si>
    <t>Merge pull request #552 from DragonDriver/query_test
add query support for ivf-flat, nsg</t>
  </si>
  <si>
    <t>2021-01-06 14:17:15</t>
  </si>
  <si>
    <t xml:space="preserve">resolve conflict
</t>
  </si>
  <si>
    <t>2021-01-06 14:48:23</t>
  </si>
  <si>
    <t>Merge pull request #559 from xiaocai2333/update_make_clear
update Makefile</t>
  </si>
  <si>
    <t>2021-01-07 10:08:10</t>
  </si>
  <si>
    <t>2021-01-07 11:19:48</t>
  </si>
  <si>
    <t>Merge pull request #571 from xiaocai2333/add_test_index
add test_index</t>
  </si>
  <si>
    <t>2021-01-07 14:40:15</t>
  </si>
  <si>
    <t>Merge pull request #576 from sunby/fix_segment_manager
fix bug of segment manager</t>
  </si>
  <si>
    <t>2021-01-07 15:15:54</t>
  </si>
  <si>
    <t>Merge pull request #579 from DragonDriver/build_binary_vecindex
build binary vector index</t>
  </si>
  <si>
    <t>2021-01-07 17:58:06</t>
  </si>
  <si>
    <t>Merge pull request #591 from DragonDriver/fix_params
parse params when buildindex is invoked</t>
  </si>
  <si>
    <t>2021-01-07 19:53:46</t>
  </si>
  <si>
    <t xml:space="preserve">fix typo
</t>
  </si>
  <si>
    <t>2021-01-07 19:56:24</t>
  </si>
  <si>
    <t>Merge pull request #593 from czs007/fix_indexbuilder_docker
fix typo, change indexbuider to indexbuilder</t>
  </si>
  <si>
    <t>2021-01-07 20:47:56</t>
  </si>
  <si>
    <t xml:space="preserve">fix docker lib
</t>
  </si>
  <si>
    <t>2021-01-07 21:08:23</t>
  </si>
  <si>
    <t>Fix docker lib dependency</t>
  </si>
  <si>
    <t>2021-01-08 09:24:40</t>
  </si>
  <si>
    <t xml:space="preserve">add test for insert, create_index
</t>
  </si>
  <si>
    <t>2021-01-08 09:47:01</t>
  </si>
  <si>
    <t>Add create_index test for test_bulk_insert.py</t>
  </si>
  <si>
    <t>2021-01-08 13:32:47</t>
  </si>
  <si>
    <t>Merge pull request #604 from xiaocai2333/disable_ruleguard
disable ruleguard</t>
  </si>
  <si>
    <t>2021-01-08 15:17:56</t>
  </si>
  <si>
    <t>Merge pull request #601 from sunby/pre_check_create_index
add pre-checks in create index task</t>
  </si>
  <si>
    <t>2021-01-08 17:07:18</t>
  </si>
  <si>
    <t>Merge pull request #611 from GuoRentong/node-api
update node api</t>
  </si>
  <si>
    <t>2021-01-08 18:27:22</t>
  </si>
  <si>
    <t>Merge pull request #613 from xiaocai2333/index_binary_test
add index test</t>
  </si>
  <si>
    <t>2021-01-09 09:25:25</t>
  </si>
  <si>
    <t>Merge pull request #608 from sunby/modify_test_index
modify test_index</t>
  </si>
  <si>
    <t>2021-01-09 11:53:11</t>
  </si>
  <si>
    <t xml:space="preserve">fix data race
</t>
  </si>
  <si>
    <t>2021-01-09 12:30:22</t>
  </si>
  <si>
    <t>Fix data race</t>
  </si>
  <si>
    <t>2021-01-10 15:29:54</t>
  </si>
  <si>
    <t>Merge pull request #628 from jeffoverflow/archive_log
Archive milvus distributed server logs in Jenkins CI</t>
  </si>
  <si>
    <t>2021-01-12 09:13:44</t>
  </si>
  <si>
    <t>Merge pull request #638 from GuoRentong/get-api
update detailed interface definition</t>
  </si>
  <si>
    <t>2021-01-12 13:44:47</t>
  </si>
  <si>
    <t>Merge pull request #641 from DragonDriver/maintomerge
Merge r0.2 to main</t>
  </si>
  <si>
    <t>2021-01-13 17:29:33</t>
  </si>
  <si>
    <t>Merge pull request #648 from jeffoverflow/add_race
Update run_go_unittest.sh</t>
  </si>
  <si>
    <t>2021-01-14 10:48:39</t>
  </si>
  <si>
    <t>Add new proto definition</t>
  </si>
  <si>
    <t>2021-01-14 20:30:27</t>
  </si>
  <si>
    <t>2021-01-15 13:47:49</t>
  </si>
  <si>
    <t>Refactor indexservice</t>
  </si>
  <si>
    <t>2021-01-15 13:50:27</t>
  </si>
  <si>
    <t>Refactor indexservice and update doc</t>
  </si>
  <si>
    <t>2021-01-15 14:18:59</t>
  </si>
  <si>
    <t>Merge pull request #664 from neza2017/partition_id
Partition id</t>
  </si>
  <si>
    <t>2021-01-15 16:49:24</t>
  </si>
  <si>
    <t>Merge pull request #668 from godchen0212/fix_log_bug
fix log bug</t>
  </si>
  <si>
    <t>2021-01-15 17:12:07</t>
  </si>
  <si>
    <t>Merge pull request #667 from jeffoverflow/optimize_devcontainer
Raneme init_devcontainer.sh to devcontainer.sh</t>
  </si>
  <si>
    <t>2021-01-15 18:03:16</t>
  </si>
  <si>
    <t>Update doc</t>
  </si>
  <si>
    <t>2021-01-15 18:34:26</t>
  </si>
  <si>
    <t>Merge pull request #673 from DragonDriver/tomerge
add service in milvus.proto</t>
  </si>
  <si>
    <t>2021-01-16 09:20:07</t>
  </si>
  <si>
    <t>Merge pull request #678 from FluorineDog/dog-merger
remove todos, implement chunk_data and chunk_scalar_index</t>
  </si>
  <si>
    <t>2021-01-16 11:50:55</t>
  </si>
  <si>
    <t>Merge pull request #680 from bigsheeper/sprint6-remove-ctx
remove context in query node api</t>
  </si>
  <si>
    <t>2021-01-16 13:46:35</t>
  </si>
  <si>
    <t>Merge pull request #681 from FluorineDog/dog-merger
renaming and add load index api beta</t>
  </si>
  <si>
    <t>2021-01-16 13:48:21</t>
  </si>
  <si>
    <t>Merge pull request #682 from DragonDriver/tomerge
move MsgType &amp; MsgBase to common.proto</t>
  </si>
  <si>
    <t>2021-01-16 15:29:31</t>
  </si>
  <si>
    <t>Merge pull request #684 from DragonDriver/tomerge
compile msg_header.proto</t>
  </si>
  <si>
    <t>2021-01-16 18:22:29</t>
  </si>
  <si>
    <t>Merge pull request #686 from XuanYang-cn/writenode-bug
fix Writenode bug</t>
  </si>
  <si>
    <t>2021-01-17 09:15:16</t>
  </si>
  <si>
    <t>Merge pull request #688 from FluorineDog/dog-merger
adapt Expr Executor to SegmentInternalInterface, fix row_count consistency</t>
  </si>
  <si>
    <t>2021-01-18 15:10:33</t>
  </si>
  <si>
    <t xml:space="preserve">replace old proto with new proto
</t>
  </si>
  <si>
    <t>2021-01-18 16:22:19</t>
  </si>
  <si>
    <t>Replace old proto with new proto</t>
  </si>
  <si>
    <t>2021-01-18 21:39:56</t>
  </si>
  <si>
    <t>2021-01-19 13:55:19</t>
  </si>
  <si>
    <t>Merge pull request #701 from neza2017/md-455
master service</t>
  </si>
  <si>
    <t>2021-01-19 16:32:27</t>
  </si>
  <si>
    <t>Merge pull request #705 from neza2017/master-meta
meta table of master service</t>
  </si>
  <si>
    <t>2021-01-19 17:50:38</t>
  </si>
  <si>
    <t>Merge pull request #708 from xiaocai2333/distributed_indexservice
impl registerNode for index service</t>
  </si>
  <si>
    <t>2021-01-20 09:36:50</t>
  </si>
  <si>
    <t>Recover delete docs</t>
  </si>
  <si>
    <t>2021-01-20 11:40:31</t>
  </si>
  <si>
    <t>Merge pull request #719 from xiaocai2333/describe_indexes
update GetIndexState to GetIndexStates</t>
  </si>
  <si>
    <t>2021-01-20 17:43:18</t>
  </si>
  <si>
    <t>Merge pull request #724 from xiaocai2333/distributed_indexservice
update registerNode in indexservice</t>
  </si>
  <si>
    <t>2021-01-20 20:01:34</t>
  </si>
  <si>
    <t>Merge pull request #725 from xiaocai2333/distributed_indexservice
generate random node Port</t>
  </si>
  <si>
    <t>2021-01-22 09:24:27</t>
  </si>
  <si>
    <t>Merge pull request #742 from neza2017/md-457
create index</t>
  </si>
  <si>
    <t>2021-01-22 14:41:04</t>
  </si>
  <si>
    <t>Merge pull request #750 from neza2017/flush-segment
segment flush complete</t>
  </si>
  <si>
    <t>2021-01-23 10:13:28</t>
  </si>
  <si>
    <t>Merge pull request #754 from FluorineDog/dog-merger
renaming segcore</t>
  </si>
  <si>
    <t>2021-01-23 12:00:44</t>
  </si>
  <si>
    <t>Merge pull request #757 from neza2017/flush-msg
flush msg</t>
  </si>
  <si>
    <t>2021-01-23 20:58:46</t>
  </si>
  <si>
    <t>Enable proxynode microbatch pulsar msg and enable parallel test</t>
  </si>
  <si>
    <t>2021-01-25 10:53:30</t>
  </si>
  <si>
    <t>Merge pull request #766 from jeffoverflow/ignore_push_regression_error
Ignore push regression images error</t>
  </si>
  <si>
    <t>2021-01-25 15:37:39</t>
  </si>
  <si>
    <t>Merge pull request #770 from neza2017/add-main
add main</t>
  </si>
  <si>
    <t>2021-01-25 19:39:23</t>
  </si>
  <si>
    <t>Merge pull request #778 from neza2017/docker-file
docker file</t>
  </si>
  <si>
    <t>2021-01-26 15:23:47</t>
  </si>
  <si>
    <t>Merge pull request #792 from DragonDriver/twointerface
proxy service client add two interface</t>
  </si>
  <si>
    <t>2021-01-26 16:12:14</t>
  </si>
  <si>
    <t>Merge pull request #793 from neza2017/get-time-tick
get time tick</t>
  </si>
  <si>
    <t>2021-01-26 16:38:35</t>
  </si>
  <si>
    <t>Merge pull request #795 from neza2017/fix-proxy
fix-proxy-servier</t>
  </si>
  <si>
    <t>2021-01-26 18:01:32</t>
  </si>
  <si>
    <t>Add component for index</t>
  </si>
  <si>
    <t>2021-01-26 18:45:02</t>
  </si>
  <si>
    <t>Merge pull request #804 from neza2017/add-debug-info
add debug info</t>
  </si>
  <si>
    <t>2021-01-27 11:13:47</t>
  </si>
  <si>
    <t>Merge pull request #809 from XuanYang-cn/fix-bug-02
Fix bug 02 datanode init grpc server bug</t>
  </si>
  <si>
    <t>2021-01-27 15:22:57</t>
  </si>
  <si>
    <t>Merge pull request #814 from DragonDriver/nodeidallocator
change node id allocator</t>
  </si>
  <si>
    <t>2021-01-27 16:58:45</t>
  </si>
  <si>
    <t>Merge pull request #815 from sunby/add_tsLoop
add loop to update tsoallocator and id allocator in master service</t>
  </si>
  <si>
    <t>2021-01-28 11:52:11</t>
  </si>
  <si>
    <t>Merge pull request #818 from XuanYang-cn/MD576
Md576 add unittests for collection replica</t>
  </si>
  <si>
    <t>2021-01-28 13:45:10</t>
  </si>
  <si>
    <t>Merge pull request #821 from sunby/fix_dataservice_cluster
add datanode client in data service</t>
  </si>
  <si>
    <t>2021-01-28 17:18:57</t>
  </si>
  <si>
    <t>Merge pull request #825 from sunby/add_index_param_file
add index params serde to IndexCodec</t>
  </si>
  <si>
    <t>2021-01-29 09:27:26</t>
  </si>
  <si>
    <t>Refactor proxy</t>
  </si>
  <si>
    <t>2021-01-29 10:23:58</t>
  </si>
  <si>
    <t>Merge pull request #829 from neza2017/fix-master
fix master</t>
  </si>
  <si>
    <t>2021-01-29 16:25:34</t>
  </si>
  <si>
    <t xml:space="preserve">refactor indexservice
</t>
  </si>
  <si>
    <t>2021-01-29 16:53:16</t>
  </si>
  <si>
    <t>2021-01-29 18:12:21</t>
  </si>
  <si>
    <t>2021-01-30 11:02:18</t>
  </si>
  <si>
    <t>Merge pull request #843 from DragonDriver/invalidatemetacachetomerge
invalidate meta cache</t>
  </si>
  <si>
    <t>2021-01-30 14:08:37</t>
  </si>
  <si>
    <t>Merge pull request #844 from neza2017/by-name
by-name</t>
  </si>
  <si>
    <t>2021-01-30 15:47:25</t>
  </si>
  <si>
    <t>Merge pull request #848 from DragonDriver/insertchannelsmaptomerge
refactor insert channels</t>
  </si>
  <si>
    <t>2021-01-31 10:15:54</t>
  </si>
  <si>
    <t>Refactor segment allocator, use collectionID and partitionID</t>
  </si>
  <si>
    <t>2021-02-02 10:58:39</t>
  </si>
  <si>
    <t>Fix GetSegmentStates</t>
  </si>
  <si>
    <t>2021-02-02 15:36:36</t>
  </si>
  <si>
    <t>Merge pull request #870 from godchen0212/test_insert
add get collection statistics</t>
  </si>
  <si>
    <t>2021-02-02 19:15:22</t>
  </si>
  <si>
    <t>Merge pull request #872 from DragonDriver/usagecountofinsertchannels
add usage count of insert channels</t>
  </si>
  <si>
    <t>2021-02-02 19:56:04</t>
  </si>
  <si>
    <t>Rename indexID to indexBuildID and add IndexID and IndexName</t>
  </si>
  <si>
    <t>2021-02-03 09:50:07</t>
  </si>
  <si>
    <t>Merge pull request #880 from neza2017/index-name
index id &amp;&amp; index name</t>
  </si>
  <si>
    <t>2021-02-03 10:49:23</t>
  </si>
  <si>
    <t>Merge pull request #882 from sunby/index_serde
Serde indexName and indexID in IndexCodec</t>
  </si>
  <si>
    <t>2021-02-03 11:25:54</t>
  </si>
  <si>
    <t>Merge pull request #879 from sunby/change_alloc_segment
change SegmentInfo</t>
  </si>
  <si>
    <t>2021-02-03 16:34:56</t>
  </si>
  <si>
    <t>Remove redudent ctx and openTracing logic</t>
  </si>
  <si>
    <t>2021-02-03 17:12:33</t>
  </si>
  <si>
    <t>Merge pull request #890 from DragonDriver/addmanyid
add id to insert &amp; search workflow</t>
  </si>
  <si>
    <t>2021-02-03 18:55:00</t>
  </si>
  <si>
    <t>Add persistent_segmentinfo</t>
  </si>
  <si>
    <t>2021-02-03 19:50:26</t>
  </si>
  <si>
    <t>Merge pull request #895 from neza2017/partition-id
Partition</t>
  </si>
  <si>
    <t>2021-02-03 20:17:50</t>
  </si>
  <si>
    <t>Merge pull request #896 from sunby/impl_data_service
implement getSegmentInfo interfaces</t>
  </si>
  <si>
    <t>2021-02-04 11:00:27</t>
  </si>
  <si>
    <t>Merge pull request #897 from XuanYang-cn/fix-datanode-bug-3
Fix datanode bug 3- datanode init bug</t>
  </si>
  <si>
    <t>2021-02-04 14:07:25</t>
  </si>
  <si>
    <t>Merge pull request #899 from DragonDriver/getindexstate
implement GetIndexState</t>
  </si>
  <si>
    <t>2021-02-04 14:10:36</t>
  </si>
  <si>
    <t xml:space="preserve">add GetQuerySegmentInfo
</t>
  </si>
  <si>
    <t>2021-02-04 14:37:12</t>
  </si>
  <si>
    <t>Add GetQuerySegmentInfo</t>
  </si>
  <si>
    <t>2021-02-04 15:02:58</t>
  </si>
  <si>
    <t>Merge pull request #901 from sunby/fix_meta
defer unlock in meta::DropSegment</t>
  </si>
  <si>
    <t>2021-02-04 18:05:30</t>
  </si>
  <si>
    <t>Merge pull request #911 from sunby/fix_ttbarrier
fix timesync startup bugs</t>
  </si>
  <si>
    <t>2021-02-04 18:07:26</t>
  </si>
  <si>
    <t>Merge pull request #912 from DragonDriver/addinterfaces
load collection, release collection, load partitions, release partitions</t>
  </si>
  <si>
    <t>2021-02-04 18:10:25</t>
  </si>
  <si>
    <t>Merge pull request #909 from godchen0212/fix_meta_cache_error
fix meta cache error</t>
  </si>
  <si>
    <t>2021-02-04 20:32:33</t>
  </si>
  <si>
    <t>Merge pull request #915 from sunby/fix_dataservice
fix dataservice startup</t>
  </si>
  <si>
    <t>2021-02-05 10:13:05</t>
  </si>
  <si>
    <t>Merge pull request #917 from DragonDriver/sdk19
change sdk version</t>
  </si>
  <si>
    <t>2021-02-05 10:37:12</t>
  </si>
  <si>
    <t>Merge pull request #918 from sunby/fix_drop_collection
fix close insert msg stream bug</t>
  </si>
  <si>
    <t>2021-02-05 10:47:34</t>
  </si>
  <si>
    <t>Merge pull request #920 from DragonDriver/addqueryservice
add query service</t>
  </si>
  <si>
    <t>2021-02-05 13:47:07</t>
  </si>
  <si>
    <t>Merge pull request #924 from DragonDriver/fixnodeidallocator
fix node id allocator</t>
  </si>
  <si>
    <t>2021-02-05 13:52:45</t>
  </si>
  <si>
    <t>Merge pull request #923 from neza2017/release_collection
release collection</t>
  </si>
  <si>
    <t>2021-02-05 14:31:06</t>
  </si>
  <si>
    <t>Merge pull request #925 from DragonDriver/changepeerid
change peer id to 1</t>
  </si>
  <si>
    <t>2021-02-05 14:51:26</t>
  </si>
  <si>
    <t>Merge pull request #927 from DragonDriver/addstartstop
add start.sh stop.sh, remove them later</t>
  </si>
  <si>
    <t>2021-02-05 16:32:17</t>
  </si>
  <si>
    <t>Merge pull request #929 from DragonDriver/sdk20
change sdk version</t>
  </si>
  <si>
    <t>2021-02-05 17:55:21</t>
  </si>
  <si>
    <t>Merge pull request #930 from godchen0212/r0.3-test
fix collectionName not found error</t>
  </si>
  <si>
    <t>2021-02-05 21:37:55</t>
  </si>
  <si>
    <t xml:space="preserve">update sdk version
</t>
  </si>
  <si>
    <t>2021-02-05 21:39:52</t>
  </si>
  <si>
    <t>Update sdk version</t>
  </si>
  <si>
    <t>2021-02-06 11:23:10</t>
  </si>
  <si>
    <t>Merge pull request #935 from sunby/fix_bugs
fix startup bugs in some modules</t>
  </si>
  <si>
    <t>2021-02-06 17:52:30</t>
  </si>
  <si>
    <t>Merge pull request #939 from xige-16/test-load
add schema to LoadCollection and LoadPartition</t>
  </si>
  <si>
    <t>2021-02-06 21:17:18</t>
  </si>
  <si>
    <t>Add collectonScheam when calling load_collection and load_partition</t>
  </si>
  <si>
    <t>2021-02-07 15:22:44</t>
  </si>
  <si>
    <t>Merge pull request #948 from FluorineDog/dog-03test
cherry pick segcore from main to 0.3</t>
  </si>
  <si>
    <t>2021-02-07 16:25:30</t>
  </si>
  <si>
    <t>Merge pull request #950 from xige-16/qs-release
fix qs release colleciton bug</t>
  </si>
  <si>
    <t>2021-02-07 16:44:11</t>
  </si>
  <si>
    <t>Add log for segment logic in proxy</t>
  </si>
  <si>
    <t>2021-02-07 18:38:58</t>
  </si>
  <si>
    <t>Add tsLoop for indexservice</t>
  </si>
  <si>
    <t>2021-02-08 10:11:04</t>
  </si>
  <si>
    <t>Merge pull request #957 from DragonDriver/parseparams
parse to map when the key of index params is named params</t>
  </si>
  <si>
    <t>2021-02-08 14:20:29</t>
  </si>
  <si>
    <t>Fix getindexstate failed to fetch indexstate</t>
  </si>
  <si>
    <t>2021-02-08 15:53:56</t>
  </si>
  <si>
    <t>Merge pull request #960 from neza2017/index-name
index name</t>
  </si>
  <si>
    <t>2021-02-08 17:05:52</t>
  </si>
  <si>
    <t>Merge pull request #961 from sunby/fix_dataservice_ttMsg
change ttMsgStream of dataservice to MsgStream</t>
  </si>
  <si>
    <t>2021-02-08 18:42:33</t>
  </si>
  <si>
    <t>Fix bug: return wrong IndexID 0</t>
  </si>
  <si>
    <t>2021-02-08 19:28:17</t>
  </si>
  <si>
    <t>Merge pull request #964 from xige-16/release-col
fix release collection bug</t>
  </si>
  <si>
    <t>2021-02-12 09:03:15</t>
  </si>
  <si>
    <t>Merge pull request #969 from neza2017/index-ids
index ids</t>
  </si>
  <si>
    <t>2021-02-18 17:18:44</t>
  </si>
  <si>
    <t>Merge pull request #974 from neza2017/index-id
fix get index by name</t>
  </si>
  <si>
    <t>2021-02-19 09:52:06</t>
  </si>
  <si>
    <t>Fix bug of getindexstate</t>
  </si>
  <si>
    <t>2021-02-19 16:46:02</t>
  </si>
  <si>
    <t>Merge pull request #979 from sunby/find_failed_tests
find failed python tests and add skip mark "r0.3-test"</t>
  </si>
  <si>
    <t>2021-02-20 10:15:37</t>
  </si>
  <si>
    <t>Correct docker file</t>
  </si>
  <si>
    <t>2021-02-20 10:40:36</t>
  </si>
  <si>
    <t>Merge pull request #987 from DragonDriver/adddropindextomerge
fix drop index interface: missing methods</t>
  </si>
  <si>
    <t>2021-02-20 15:11:59</t>
  </si>
  <si>
    <t>Merge pull request #991 from neza2017/drop-index
drop index</t>
  </si>
  <si>
    <t>2021-02-20 17:32:51</t>
  </si>
  <si>
    <t>Merge pull request #996 from neza2017/drop-index
drop index</t>
  </si>
  <si>
    <t>2021-02-20 17:36:53</t>
  </si>
  <si>
    <t>Merge pull request #999 from xiaocai2333/retry_time
make proxy retry time more frequently</t>
  </si>
  <si>
    <t>2021-02-21 12:49:58</t>
  </si>
  <si>
    <t>Merge pull request #1002 from neza2017/binary-index
binary index</t>
  </si>
  <si>
    <t>2021-02-23 11:40:30</t>
  </si>
  <si>
    <t>Fix ci: paramstable and startup logic refactor</t>
  </si>
  <si>
    <t>2021-02-23 14:35:00</t>
  </si>
  <si>
    <t>Fix memory leak</t>
  </si>
  <si>
    <t>2021-02-23 18:08:17</t>
  </si>
  <si>
    <t>Read node port from config</t>
  </si>
  <si>
    <t>2021-02-24 17:12:06</t>
  </si>
  <si>
    <t>Refactor tso and global id allocator</t>
  </si>
  <si>
    <t>2021-02-24 18:14:59</t>
  </si>
  <si>
    <t>Remove checking of VectorFieldMetricType in create_collection</t>
  </si>
  <si>
    <t>2021-02-26 11:19:10</t>
  </si>
  <si>
    <t>Fix bug: drop empty index should be considered as legal operation</t>
  </si>
  <si>
    <t>2021-02-26 13:05:52</t>
  </si>
  <si>
    <t>Add tso unittest and EnableMaxLogic</t>
  </si>
  <si>
    <t>2021-02-27 10:45:03</t>
  </si>
  <si>
    <t>Enable indexnode to build index asynchronously</t>
  </si>
  <si>
    <t>2021-03-04 15:42:47</t>
  </si>
  <si>
    <t>Fix ci: failed to catch exception</t>
  </si>
  <si>
    <t>2021-03-04 17:56:17</t>
  </si>
  <si>
    <t>2021-03-06 10:56:21</t>
  </si>
  <si>
    <t>Remove -s and failfast</t>
  </si>
  <si>
    <t>2021-03-06 11:52:43</t>
  </si>
  <si>
    <t>Change retry times and sleep duration</t>
  </si>
  <si>
    <t>2021-03-15 19:47:13</t>
  </si>
  <si>
    <t>Delete uncessary print</t>
  </si>
  <si>
    <t>2021-03-16 21:30:44</t>
  </si>
  <si>
    <t>Change querynode num to one</t>
  </si>
  <si>
    <t>2021-03-17 14:19:14</t>
  </si>
  <si>
    <t>Fix unittest bug: query node num</t>
  </si>
  <si>
    <t>2021-03-19 11:51:16</t>
  </si>
  <si>
    <t>Increase insert buff size</t>
  </si>
  <si>
    <t>2021-03-22 16:36:10</t>
  </si>
  <si>
    <t>Fix bug and enchance system</t>
  </si>
  <si>
    <t>2021-03-22 19:24:08</t>
  </si>
  <si>
    <t>Add test_create_PQ_without_nbits</t>
  </si>
  <si>
    <t>2021-03-23 18:40:08</t>
  </si>
  <si>
    <t>Update sdk version to 0.0.55</t>
  </si>
  <si>
    <t>2021-03-23 19:55:00</t>
  </si>
  <si>
    <t>Get rid of memory panic</t>
  </si>
  <si>
    <t>2021-03-24 10:13:01</t>
  </si>
  <si>
    <t>2021-03-30 11:33:19</t>
  </si>
  <si>
    <t>Change cron job schedule</t>
  </si>
  <si>
    <t>2021-03-30 11:43:55</t>
  </si>
  <si>
    <t>2021-03-30 20:19:30</t>
  </si>
  <si>
    <t>Add log for port changed or proto unmarshal error</t>
  </si>
  <si>
    <t>2021-03-31 13:55:51</t>
  </si>
  <si>
    <t>Fix bug: unmarshal got unexpected EOF</t>
  </si>
  <si>
    <t>2021-04-01 13:37:18</t>
  </si>
  <si>
    <t>Add log for allocator</t>
  </si>
  <si>
    <t>2021-04-02 11:59:30</t>
  </si>
  <si>
    <t>Direct singlenode log to file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</si>
</sst>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6" fillId="27" borderId="6" applyNumberFormat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2" fillId="11" borderId="6" applyNumberFormat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1" fillId="13" borderId="5" applyNumberFormat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8" fillId="0" borderId="8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3">
    <xf numFmtId="0" fontId="0" fillId="0" borderId="0" xfId="0"/>
    <xf numFmtId="0" fontId="0" fillId="0" borderId="0" xfId="0" applyAlignment="true">
      <alignment wrapText="true"/>
    </xf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42" totalsRowShown="0">
  <autoFilter ref="A1:D542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"/>
  <sheetViews>
    <sheetView tabSelected="1" workbookViewId="0">
      <selection activeCell="C109" sqref="C109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80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HYPERLINK("https://github.com/zilliztech/milvus-distributed/commit/315860e1d07f45bc9cfb81d8876cf2cd476b718f","315860e1d07f45bc9cfb81d8876cf2cd476b718f")</f>
        <v>315860e1d07f45bc9cfb81d8876cf2cd476b718f</v>
      </c>
      <c r="C2">
        <v>1</v>
      </c>
      <c r="D2" t="s">
        <v>5</v>
      </c>
    </row>
    <row r="3" hidden="true" spans="1:4">
      <c r="A3" t="s">
        <v>6</v>
      </c>
      <c r="B3" t="str">
        <f>HYPERLINK("https://github.com/zilliztech/milvus-distributed/commit/6bb8c1a838cf1741abeb3367410a4899291bcafa","6bb8c1a838cf1741abeb3367410a4899291bcafa")</f>
        <v>6bb8c1a838cf1741abeb3367410a4899291bcafa</v>
      </c>
      <c r="D3" t="s">
        <v>7</v>
      </c>
    </row>
    <row r="4" hidden="true" spans="1:4">
      <c r="A4" t="s">
        <v>8</v>
      </c>
      <c r="B4" t="str">
        <f>HYPERLINK("https://github.com/zilliztech/milvus-distributed/commit/8c4a905ce247333b5950bd2f03cf103e34533db8","8c4a905ce247333b5950bd2f03cf103e34533db8")</f>
        <v>8c4a905ce247333b5950bd2f03cf103e34533db8</v>
      </c>
      <c r="D4" t="s">
        <v>9</v>
      </c>
    </row>
    <row r="5" hidden="true" spans="1:4">
      <c r="A5" t="s">
        <v>10</v>
      </c>
      <c r="B5" t="str">
        <f>HYPERLINK("https://github.com/zilliztech/milvus-distributed/commit/e50044739b26da9672af0db1c83767875fd9cf53","e50044739b26da9672af0db1c83767875fd9cf53")</f>
        <v>e50044739b26da9672af0db1c83767875fd9cf53</v>
      </c>
      <c r="D5" t="s">
        <v>11</v>
      </c>
    </row>
    <row r="6" hidden="true" spans="1:4">
      <c r="A6" t="s">
        <v>12</v>
      </c>
      <c r="B6" t="str">
        <f>HYPERLINK("https://github.com/zilliztech/milvus-distributed/commit/23e22c9bc2bb47c877f8d35faec5d9a29e69a0be","23e22c9bc2bb47c877f8d35faec5d9a29e69a0be")</f>
        <v>23e22c9bc2bb47c877f8d35faec5d9a29e69a0be</v>
      </c>
      <c r="D6" t="s">
        <v>13</v>
      </c>
    </row>
    <row r="7" hidden="true" spans="1:4">
      <c r="A7" t="s">
        <v>14</v>
      </c>
      <c r="B7" t="str">
        <f>HYPERLINK("https://github.com/zilliztech/milvus-distributed/commit/83c061b54dc60e7fc1386a8adb422c06160ba8b2","83c061b54dc60e7fc1386a8adb422c06160ba8b2")</f>
        <v>83c061b54dc60e7fc1386a8adb422c06160ba8b2</v>
      </c>
      <c r="D7" t="s">
        <v>15</v>
      </c>
    </row>
    <row r="8" hidden="true" spans="1:4">
      <c r="A8" t="s">
        <v>16</v>
      </c>
      <c r="B8" t="str">
        <f>HYPERLINK("https://github.com/zilliztech/milvus-distributed/commit/778b087e12fe7bd664fce53a2f27853180481ca8","778b087e12fe7bd664fce53a2f27853180481ca8")</f>
        <v>778b087e12fe7bd664fce53a2f27853180481ca8</v>
      </c>
      <c r="D8" s="1" t="s">
        <v>15</v>
      </c>
    </row>
    <row r="9" hidden="true" spans="1:4">
      <c r="A9" t="s">
        <v>17</v>
      </c>
      <c r="B9" t="str">
        <f>HYPERLINK("https://github.com/zilliztech/milvus-distributed/commit/1d1dc16999e2dd767706b5a57a7c271fda75e1b8","1d1dc16999e2dd767706b5a57a7c271fda75e1b8")</f>
        <v>1d1dc16999e2dd767706b5a57a7c271fda75e1b8</v>
      </c>
      <c r="D9" t="s">
        <v>18</v>
      </c>
    </row>
    <row r="10" hidden="true" spans="1:4">
      <c r="A10" t="s">
        <v>19</v>
      </c>
      <c r="B10" t="str">
        <f>HYPERLINK("https://github.com/zilliztech/milvus-distributed/commit/469a1b38f470cb320a5db19b2bd8a4257d115686","469a1b38f470cb320a5db19b2bd8a4257d115686")</f>
        <v>469a1b38f470cb320a5db19b2bd8a4257d115686</v>
      </c>
      <c r="D10" t="s">
        <v>20</v>
      </c>
    </row>
    <row r="11" hidden="true" spans="1:4">
      <c r="A11" t="s">
        <v>21</v>
      </c>
      <c r="B11" t="str">
        <f>HYPERLINK("https://github.com/zilliztech/milvus-distributed/commit/bd916cb6c36f0bb9db8adb523aaec76d6e740b73","bd916cb6c36f0bb9db8adb523aaec76d6e740b73")</f>
        <v>bd916cb6c36f0bb9db8adb523aaec76d6e740b73</v>
      </c>
      <c r="D11" t="s">
        <v>22</v>
      </c>
    </row>
    <row r="12" hidden="true" spans="1:4">
      <c r="A12" t="s">
        <v>23</v>
      </c>
      <c r="B12" t="str">
        <f>HYPERLINK("https://github.com/zilliztech/milvus-distributed/commit/89b5258d84b89c55f38fd653b67046b8ed7d1405","89b5258d84b89c55f38fd653b67046b8ed7d1405")</f>
        <v>89b5258d84b89c55f38fd653b67046b8ed7d1405</v>
      </c>
      <c r="D12" t="s">
        <v>24</v>
      </c>
    </row>
    <row r="13" hidden="true" spans="1:4">
      <c r="A13" t="s">
        <v>25</v>
      </c>
      <c r="B13" t="str">
        <f>HYPERLINK("https://github.com/zilliztech/milvus-distributed/commit/83d51fc3196e51a3057e1fb716ee4f4be10ec0c1","83d51fc3196e51a3057e1fb716ee4f4be10ec0c1")</f>
        <v>83d51fc3196e51a3057e1fb716ee4f4be10ec0c1</v>
      </c>
      <c r="D13" t="s">
        <v>26</v>
      </c>
    </row>
    <row r="14" spans="1:4">
      <c r="A14" t="s">
        <v>27</v>
      </c>
      <c r="B14" t="str">
        <f>HYPERLINK("https://github.com/zilliztech/milvus-distributed/commit/4f6cb88931235371b15a67858320322036429b0a","4f6cb88931235371b15a67858320322036429b0a")</f>
        <v>4f6cb88931235371b15a67858320322036429b0a</v>
      </c>
      <c r="C14">
        <v>1</v>
      </c>
      <c r="D14" t="s">
        <v>28</v>
      </c>
    </row>
    <row r="15" hidden="true" spans="1:4">
      <c r="A15" t="s">
        <v>29</v>
      </c>
      <c r="B15" t="str">
        <f>HYPERLINK("https://github.com/zilliztech/milvus-distributed/commit/c14478b0623e42ac4bc1ffb3a3d563defda3bfd3","c14478b0623e42ac4bc1ffb3a3d563defda3bfd3")</f>
        <v>c14478b0623e42ac4bc1ffb3a3d563defda3bfd3</v>
      </c>
      <c r="D15" t="s">
        <v>24</v>
      </c>
    </row>
    <row r="16" hidden="true" spans="1:4">
      <c r="A16" t="s">
        <v>30</v>
      </c>
      <c r="B16" t="str">
        <f>HYPERLINK("https://github.com/zilliztech/milvus-distributed/commit/fbb5c2b46bdb8a270a1fcbd69d2d449d2f8c4c1b","fbb5c2b46bdb8a270a1fcbd69d2d449d2f8c4c1b")</f>
        <v>fbb5c2b46bdb8a270a1fcbd69d2d449d2f8c4c1b</v>
      </c>
      <c r="D16" t="s">
        <v>26</v>
      </c>
    </row>
    <row r="17" hidden="true" spans="1:4">
      <c r="A17" t="s">
        <v>31</v>
      </c>
      <c r="B17" t="str">
        <f>HYPERLINK("https://github.com/zilliztech/milvus-distributed/commit/d4541146463566c35477391afb0573a57b00a94e","d4541146463566c35477391afb0573a57b00a94e")</f>
        <v>d4541146463566c35477391afb0573a57b00a94e</v>
      </c>
      <c r="D17" t="s">
        <v>20</v>
      </c>
    </row>
    <row r="18" hidden="true" spans="1:4">
      <c r="A18" t="s">
        <v>32</v>
      </c>
      <c r="B18" t="str">
        <f>HYPERLINK("https://github.com/zilliztech/milvus-distributed/commit/59bce18abdcccf7577a751060540de7ebe705f80","59bce18abdcccf7577a751060540de7ebe705f80")</f>
        <v>59bce18abdcccf7577a751060540de7ebe705f80</v>
      </c>
      <c r="D18" t="s">
        <v>20</v>
      </c>
    </row>
    <row r="19" hidden="true" spans="1:4">
      <c r="A19" t="s">
        <v>33</v>
      </c>
      <c r="B19" t="str">
        <f>HYPERLINK("https://github.com/zilliztech/milvus-distributed/commit/fddda229831d145a49a53431dfe3153c837897cc","fddda229831d145a49a53431dfe3153c837897cc")</f>
        <v>fddda229831d145a49a53431dfe3153c837897cc</v>
      </c>
      <c r="D19" t="s">
        <v>24</v>
      </c>
    </row>
    <row r="20" hidden="true" spans="1:4">
      <c r="A20" t="s">
        <v>34</v>
      </c>
      <c r="B20" t="str">
        <f>HYPERLINK("https://github.com/zilliztech/milvus-distributed/commit/98f8dbe69ab6c063dacd529e02c59995cb6c333a","98f8dbe69ab6c063dacd529e02c59995cb6c333a")</f>
        <v>98f8dbe69ab6c063dacd529e02c59995cb6c333a</v>
      </c>
      <c r="D20" t="s">
        <v>35</v>
      </c>
    </row>
    <row r="21" hidden="true" spans="1:4">
      <c r="A21" t="s">
        <v>36</v>
      </c>
      <c r="B21" t="str">
        <f>HYPERLINK("https://github.com/zilliztech/milvus-distributed/commit/480adbe33a581d4cd231dd60bf27ca10c121757d","480adbe33a581d4cd231dd60bf27ca10c121757d")</f>
        <v>480adbe33a581d4cd231dd60bf27ca10c121757d</v>
      </c>
      <c r="D21" t="s">
        <v>35</v>
      </c>
    </row>
    <row r="22" hidden="true" spans="1:4">
      <c r="A22" t="s">
        <v>37</v>
      </c>
      <c r="B22" t="str">
        <f>HYPERLINK("https://github.com/zilliztech/milvus-distributed/commit/336fbc0b7337f1d2a71aa8c1fade2ea39ac45255","336fbc0b7337f1d2a71aa8c1fade2ea39ac45255")</f>
        <v>336fbc0b7337f1d2a71aa8c1fade2ea39ac45255</v>
      </c>
      <c r="D22" t="s">
        <v>38</v>
      </c>
    </row>
    <row r="23" hidden="true" spans="1:4">
      <c r="A23" t="s">
        <v>39</v>
      </c>
      <c r="B23" t="str">
        <f>HYPERLINK("https://github.com/zilliztech/milvus-distributed/commit/00fe7bcb2f05d2edf77ba459613a707f4ab78b12","00fe7bcb2f05d2edf77ba459613a707f4ab78b12")</f>
        <v>00fe7bcb2f05d2edf77ba459613a707f4ab78b12</v>
      </c>
      <c r="D23" t="s">
        <v>38</v>
      </c>
    </row>
    <row r="24" hidden="true" spans="1:4">
      <c r="A24" t="s">
        <v>40</v>
      </c>
      <c r="B24" t="str">
        <f>HYPERLINK("https://github.com/zilliztech/milvus-distributed/commit/0b8554df5ad49158e37ebfa055cee8e566635ca5","0b8554df5ad49158e37ebfa055cee8e566635ca5")</f>
        <v>0b8554df5ad49158e37ebfa055cee8e566635ca5</v>
      </c>
      <c r="D24" t="s">
        <v>38</v>
      </c>
    </row>
    <row r="25" hidden="true" spans="1:4">
      <c r="A25" t="s">
        <v>41</v>
      </c>
      <c r="B25" t="str">
        <f>HYPERLINK("https://github.com/zilliztech/milvus-distributed/commit/6f5caf18a3d61c930ebd63485823d41d9c6cb443","6f5caf18a3d61c930ebd63485823d41d9c6cb443")</f>
        <v>6f5caf18a3d61c930ebd63485823d41d9c6cb443</v>
      </c>
      <c r="D25" t="s">
        <v>38</v>
      </c>
    </row>
    <row r="26" hidden="true" spans="1:4">
      <c r="A26" t="s">
        <v>42</v>
      </c>
      <c r="B26" t="str">
        <f>HYPERLINK("https://github.com/zilliztech/milvus-distributed/commit/d099e8482a4754ed0187fe7198f0ac299b8c169e","d099e8482a4754ed0187fe7198f0ac299b8c169e")</f>
        <v>d099e8482a4754ed0187fe7198f0ac299b8c169e</v>
      </c>
      <c r="D26" t="s">
        <v>43</v>
      </c>
    </row>
    <row r="27" hidden="true" spans="1:4">
      <c r="A27" t="s">
        <v>44</v>
      </c>
      <c r="B27" t="str">
        <f>HYPERLINK("https://github.com/zilliztech/milvus-distributed/commit/71a2f943cfdda427a5f4c554e22e2781659ab70b","71a2f943cfdda427a5f4c554e22e2781659ab70b")</f>
        <v>71a2f943cfdda427a5f4c554e22e2781659ab70b</v>
      </c>
      <c r="D27" t="s">
        <v>43</v>
      </c>
    </row>
    <row r="28" hidden="true" spans="1:4">
      <c r="A28" t="s">
        <v>45</v>
      </c>
      <c r="B28" t="str">
        <f>HYPERLINK("https://github.com/zilliztech/milvus-distributed/commit/e25276123287581257b8f41ab6b06598a3947b9e","e25276123287581257b8f41ab6b06598a3947b9e")</f>
        <v>e25276123287581257b8f41ab6b06598a3947b9e</v>
      </c>
      <c r="D28" t="s">
        <v>43</v>
      </c>
    </row>
    <row r="29" hidden="true" spans="1:4">
      <c r="A29" t="s">
        <v>46</v>
      </c>
      <c r="B29" t="str">
        <f>HYPERLINK("https://github.com/zilliztech/milvus-distributed/commit/a200bf9bbdfd9469c6397f88dfc7ecafd997c134","a200bf9bbdfd9469c6397f88dfc7ecafd997c134")</f>
        <v>a200bf9bbdfd9469c6397f88dfc7ecafd997c134</v>
      </c>
      <c r="D29" t="s">
        <v>43</v>
      </c>
    </row>
    <row r="30" hidden="true" spans="1:4">
      <c r="A30" t="s">
        <v>47</v>
      </c>
      <c r="B30" t="str">
        <f>HYPERLINK("https://github.com/zilliztech/milvus-distributed/commit/411503d852d50cd18b06cfed5524bba2b8819f24","411503d852d50cd18b06cfed5524bba2b8819f24")</f>
        <v>411503d852d50cd18b06cfed5524bba2b8819f24</v>
      </c>
      <c r="D30" t="s">
        <v>43</v>
      </c>
    </row>
    <row r="31" hidden="true" spans="1:4">
      <c r="A31" t="s">
        <v>48</v>
      </c>
      <c r="B31" t="str">
        <f>HYPERLINK("https://github.com/zilliztech/milvus-distributed/commit/6d290825388bd2a883def84984b157ac25a434b7","6d290825388bd2a883def84984b157ac25a434b7")</f>
        <v>6d290825388bd2a883def84984b157ac25a434b7</v>
      </c>
      <c r="D31" t="s">
        <v>22</v>
      </c>
    </row>
    <row r="32" hidden="true" spans="1:4">
      <c r="A32" t="s">
        <v>49</v>
      </c>
      <c r="B32" t="str">
        <f>HYPERLINK("https://github.com/zilliztech/milvus-distributed/commit/af92e9e9af6b378c830974304ffb99b0d168e309","af92e9e9af6b378c830974304ffb99b0d168e309")</f>
        <v>af92e9e9af6b378c830974304ffb99b0d168e309</v>
      </c>
      <c r="D32" t="s">
        <v>50</v>
      </c>
    </row>
    <row r="33" hidden="true" spans="1:4">
      <c r="A33" t="s">
        <v>51</v>
      </c>
      <c r="B33" t="str">
        <f>HYPERLINK("https://github.com/zilliztech/milvus-distributed/commit/032b4a4db6a5d71f44876382a93babdd341c169e","032b4a4db6a5d71f44876382a93babdd341c169e")</f>
        <v>032b4a4db6a5d71f44876382a93babdd341c169e</v>
      </c>
      <c r="D33" t="s">
        <v>24</v>
      </c>
    </row>
    <row r="34" hidden="true" spans="1:4">
      <c r="A34" t="s">
        <v>52</v>
      </c>
      <c r="B34" t="str">
        <f>HYPERLINK("https://github.com/zilliztech/milvus-distributed/commit/694ffc762daa7fe9c564eb26f794d59d76556ad3","694ffc762daa7fe9c564eb26f794d59d76556ad3")</f>
        <v>694ffc762daa7fe9c564eb26f794d59d76556ad3</v>
      </c>
      <c r="D34" t="s">
        <v>43</v>
      </c>
    </row>
    <row r="35" hidden="true" spans="1:4">
      <c r="A35" t="s">
        <v>53</v>
      </c>
      <c r="B35" t="str">
        <f>HYPERLINK("https://github.com/zilliztech/milvus-distributed/commit/0587a4f4d393a34d98692d7c5da51557c88962a5","0587a4f4d393a34d98692d7c5da51557c88962a5")</f>
        <v>0587a4f4d393a34d98692d7c5da51557c88962a5</v>
      </c>
      <c r="D35" t="s">
        <v>22</v>
      </c>
    </row>
    <row r="36" hidden="true" spans="1:4">
      <c r="A36" t="s">
        <v>54</v>
      </c>
      <c r="B36" t="str">
        <f>HYPERLINK("https://github.com/zilliztech/milvus-distributed/commit/ade699613965cb687384382f01c335a9f41d039a","ade699613965cb687384382f01c335a9f41d039a")</f>
        <v>ade699613965cb687384382f01c335a9f41d039a</v>
      </c>
      <c r="D36" t="s">
        <v>22</v>
      </c>
    </row>
    <row r="37" hidden="true" spans="1:4">
      <c r="A37" t="s">
        <v>55</v>
      </c>
      <c r="B37" t="str">
        <f>HYPERLINK("https://github.com/zilliztech/milvus-distributed/commit/9598d59d297b62bb5327043817e64c74ae9b25df","9598d59d297b62bb5327043817e64c74ae9b25df")</f>
        <v>9598d59d297b62bb5327043817e64c74ae9b25df</v>
      </c>
      <c r="D37" t="s">
        <v>24</v>
      </c>
    </row>
    <row r="38" hidden="true" spans="1:4">
      <c r="A38" t="s">
        <v>56</v>
      </c>
      <c r="B38" t="str">
        <f>HYPERLINK("https://github.com/zilliztech/milvus-distributed/commit/e80f188ef70432e3673d2ca6339eeafad326154a","e80f188ef70432e3673d2ca6339eeafad326154a")</f>
        <v>e80f188ef70432e3673d2ca6339eeafad326154a</v>
      </c>
      <c r="D38" t="s">
        <v>57</v>
      </c>
    </row>
    <row r="39" hidden="true" spans="1:4">
      <c r="A39" t="s">
        <v>58</v>
      </c>
      <c r="B39" t="str">
        <f>HYPERLINK("https://github.com/zilliztech/milvus-distributed/commit/bde6474e2d5138072c24306ad03b2fe50a6d0a88","bde6474e2d5138072c24306ad03b2fe50a6d0a88")</f>
        <v>bde6474e2d5138072c24306ad03b2fe50a6d0a88</v>
      </c>
      <c r="D39" t="s">
        <v>59</v>
      </c>
    </row>
    <row r="40" hidden="true" spans="1:4">
      <c r="A40" t="s">
        <v>60</v>
      </c>
      <c r="B40" t="str">
        <f>HYPERLINK("https://github.com/zilliztech/milvus-distributed/commit/8709f2edc19ab576f5b90c45a7deb7d168a80a30","8709f2edc19ab576f5b90c45a7deb7d168a80a30")</f>
        <v>8709f2edc19ab576f5b90c45a7deb7d168a80a30</v>
      </c>
      <c r="D40" t="s">
        <v>61</v>
      </c>
    </row>
    <row r="41" hidden="true" spans="1:4">
      <c r="A41" t="s">
        <v>62</v>
      </c>
      <c r="B41" t="str">
        <f>HYPERLINK("https://github.com/zilliztech/milvus-distributed/commit/d6f3b2ca425defc7e7428349619df737681c8e33","d6f3b2ca425defc7e7428349619df737681c8e33")</f>
        <v>d6f3b2ca425defc7e7428349619df737681c8e33</v>
      </c>
      <c r="D41" t="s">
        <v>22</v>
      </c>
    </row>
    <row r="42" hidden="true" spans="1:4">
      <c r="A42" t="s">
        <v>63</v>
      </c>
      <c r="B42" t="str">
        <f>HYPERLINK("https://github.com/zilliztech/milvus-distributed/commit/5c3528c76c4b00cf7881f7291b54cc1104275311","5c3528c76c4b00cf7881f7291b54cc1104275311")</f>
        <v>5c3528c76c4b00cf7881f7291b54cc1104275311</v>
      </c>
      <c r="D42" t="s">
        <v>22</v>
      </c>
    </row>
    <row r="43" hidden="true" spans="1:4">
      <c r="A43" t="s">
        <v>64</v>
      </c>
      <c r="B43" t="str">
        <f>HYPERLINK("https://github.com/zilliztech/milvus-distributed/commit/b40af5c9e248e20d1d5b2df1ff80f4e702c31704","b40af5c9e248e20d1d5b2df1ff80f4e702c31704")</f>
        <v>b40af5c9e248e20d1d5b2df1ff80f4e702c31704</v>
      </c>
      <c r="D43" t="s">
        <v>65</v>
      </c>
    </row>
    <row r="44" hidden="true" spans="1:4">
      <c r="A44" t="s">
        <v>66</v>
      </c>
      <c r="B44" t="str">
        <f>HYPERLINK("https://github.com/zilliztech/milvus-distributed/commit/266ed78bcf08bf4eaafd86e93d0b4a9e9848baf6","266ed78bcf08bf4eaafd86e93d0b4a9e9848baf6")</f>
        <v>266ed78bcf08bf4eaafd86e93d0b4a9e9848baf6</v>
      </c>
      <c r="D44" t="s">
        <v>67</v>
      </c>
    </row>
    <row r="45" hidden="true" spans="1:4">
      <c r="A45" t="s">
        <v>68</v>
      </c>
      <c r="B45" t="str">
        <f>HYPERLINK("https://github.com/zilliztech/milvus-distributed/commit/97355dafe71dfb89ffc330f60a6f727bae0638fb","97355dafe71dfb89ffc330f60a6f727bae0638fb")</f>
        <v>97355dafe71dfb89ffc330f60a6f727bae0638fb</v>
      </c>
      <c r="D45" t="s">
        <v>69</v>
      </c>
    </row>
    <row r="46" hidden="true" spans="1:4">
      <c r="A46" t="s">
        <v>70</v>
      </c>
      <c r="B46" t="str">
        <f>HYPERLINK("https://github.com/zilliztech/milvus-distributed/commit/3f1475e798f13f361bfb5fe973c3269f6886e871","3f1475e798f13f361bfb5fe973c3269f6886e871")</f>
        <v>3f1475e798f13f361bfb5fe973c3269f6886e871</v>
      </c>
      <c r="D46" t="s">
        <v>69</v>
      </c>
    </row>
    <row r="47" hidden="true" spans="1:4">
      <c r="A47" t="s">
        <v>71</v>
      </c>
      <c r="B47" t="str">
        <f>HYPERLINK("https://github.com/zilliztech/milvus-distributed/commit/57c932deb054569683025d71de61f7864b64bd4e","57c932deb054569683025d71de61f7864b64bd4e")</f>
        <v>57c932deb054569683025d71de61f7864b64bd4e</v>
      </c>
      <c r="D47" t="s">
        <v>69</v>
      </c>
    </row>
    <row r="48" hidden="true" spans="1:4">
      <c r="A48" t="s">
        <v>72</v>
      </c>
      <c r="B48" t="str">
        <f>HYPERLINK("https://github.com/zilliztech/milvus-distributed/commit/6abf9f0e7bd0da88a5b1eb917b704af1e8cac577","6abf9f0e7bd0da88a5b1eb917b704af1e8cac577")</f>
        <v>6abf9f0e7bd0da88a5b1eb917b704af1e8cac577</v>
      </c>
      <c r="D48" t="s">
        <v>73</v>
      </c>
    </row>
    <row r="49" hidden="true" spans="1:4">
      <c r="A49" t="s">
        <v>74</v>
      </c>
      <c r="B49" t="str">
        <f>HYPERLINK("https://github.com/zilliztech/milvus-distributed/commit/2d550c0114c4c3f3ec6a187da6fb585aef5c18b5","2d550c0114c4c3f3ec6a187da6fb585aef5c18b5")</f>
        <v>2d550c0114c4c3f3ec6a187da6fb585aef5c18b5</v>
      </c>
      <c r="D49" t="s">
        <v>69</v>
      </c>
    </row>
    <row r="50" hidden="true" spans="1:4">
      <c r="A50" t="s">
        <v>75</v>
      </c>
      <c r="B50" t="str">
        <f>HYPERLINK("https://github.com/zilliztech/milvus-distributed/commit/eb4f57a7a10502c133632b206cb916540c7f53e6","eb4f57a7a10502c133632b206cb916540c7f53e6")</f>
        <v>eb4f57a7a10502c133632b206cb916540c7f53e6</v>
      </c>
      <c r="D50" t="s">
        <v>76</v>
      </c>
    </row>
    <row r="51" hidden="true" spans="1:4">
      <c r="A51" t="s">
        <v>77</v>
      </c>
      <c r="B51" t="str">
        <f>HYPERLINK("https://github.com/zilliztech/milvus-distributed/commit/c3426ef73a52b59e584bee2200ba0b5e9501d958","c3426ef73a52b59e584bee2200ba0b5e9501d958")</f>
        <v>c3426ef73a52b59e584bee2200ba0b5e9501d958</v>
      </c>
      <c r="D51" t="s">
        <v>78</v>
      </c>
    </row>
    <row r="52" hidden="true" spans="1:4">
      <c r="A52" t="s">
        <v>79</v>
      </c>
      <c r="B52" t="str">
        <f>HYPERLINK("https://github.com/zilliztech/milvus-distributed/commit/b159dea3d669911998627c9c7a67c9f2b3cde38e","b159dea3d669911998627c9c7a67c9f2b3cde38e")</f>
        <v>b159dea3d669911998627c9c7a67c9f2b3cde38e</v>
      </c>
      <c r="D52" t="s">
        <v>69</v>
      </c>
    </row>
    <row r="53" hidden="true" spans="1:4">
      <c r="A53" t="s">
        <v>80</v>
      </c>
      <c r="B53" t="str">
        <f>HYPERLINK("https://github.com/zilliztech/milvus-distributed/commit/f430189731adfbb1f351ae2209a6e45c13403c8d","f430189731adfbb1f351ae2209a6e45c13403c8d")</f>
        <v>f430189731adfbb1f351ae2209a6e45c13403c8d</v>
      </c>
      <c r="D53" t="s">
        <v>22</v>
      </c>
    </row>
    <row r="54" hidden="true" spans="1:4">
      <c r="A54" t="s">
        <v>81</v>
      </c>
      <c r="B54" t="str">
        <f>HYPERLINK("https://github.com/zilliztech/milvus-distributed/commit/8608e8e802fce74e928bea777fe37b00420c8f54","8608e8e802fce74e928bea777fe37b00420c8f54")</f>
        <v>8608e8e802fce74e928bea777fe37b00420c8f54</v>
      </c>
      <c r="D54" t="s">
        <v>82</v>
      </c>
    </row>
    <row r="55" hidden="true" spans="1:4">
      <c r="A55" t="s">
        <v>83</v>
      </c>
      <c r="B55" t="str">
        <f>HYPERLINK("https://github.com/zilliztech/milvus-distributed/commit/2aa28a5bfc697cbe4aa575b1e21a2c3046ee46fe","2aa28a5bfc697cbe4aa575b1e21a2c3046ee46fe")</f>
        <v>2aa28a5bfc697cbe4aa575b1e21a2c3046ee46fe</v>
      </c>
      <c r="D55" t="s">
        <v>22</v>
      </c>
    </row>
    <row r="56" hidden="true" spans="1:4">
      <c r="A56" t="s">
        <v>84</v>
      </c>
      <c r="B56" t="str">
        <f>HYPERLINK("https://github.com/zilliztech/milvus-distributed/commit/69126f19a938854dc338c900b9dc4f1e77f6dbbc","69126f19a938854dc338c900b9dc4f1e77f6dbbc")</f>
        <v>69126f19a938854dc338c900b9dc4f1e77f6dbbc</v>
      </c>
      <c r="D56" t="s">
        <v>85</v>
      </c>
    </row>
    <row r="57" hidden="true" spans="1:4">
      <c r="A57" t="s">
        <v>86</v>
      </c>
      <c r="B57" t="str">
        <f>HYPERLINK("https://github.com/zilliztech/milvus-distributed/commit/d8ebbeaf31b35c90da77f5747d5bc68cf5c91f45","d8ebbeaf31b35c90da77f5747d5bc68cf5c91f45")</f>
        <v>d8ebbeaf31b35c90da77f5747d5bc68cf5c91f45</v>
      </c>
      <c r="D57" t="s">
        <v>87</v>
      </c>
    </row>
    <row r="58" hidden="true" spans="1:4">
      <c r="A58" t="s">
        <v>88</v>
      </c>
      <c r="B58" t="str">
        <f>HYPERLINK("https://github.com/zilliztech/milvus-distributed/commit/c494596a479e8241f605a72b2433b57f8189a6fd","c494596a479e8241f605a72b2433b57f8189a6fd")</f>
        <v>c494596a479e8241f605a72b2433b57f8189a6fd</v>
      </c>
      <c r="D58" t="s">
        <v>22</v>
      </c>
    </row>
    <row r="59" hidden="true" spans="1:4">
      <c r="A59" t="s">
        <v>89</v>
      </c>
      <c r="B59" t="str">
        <f>HYPERLINK("https://github.com/zilliztech/milvus-distributed/commit/078615a8e0f4e1688d199d493b23a1fffd69727b","078615a8e0f4e1688d199d493b23a1fffd69727b")</f>
        <v>078615a8e0f4e1688d199d493b23a1fffd69727b</v>
      </c>
      <c r="D59" t="s">
        <v>90</v>
      </c>
    </row>
    <row r="60" hidden="true" spans="1:4">
      <c r="A60" t="s">
        <v>91</v>
      </c>
      <c r="B60" t="str">
        <f>HYPERLINK("https://github.com/zilliztech/milvus-distributed/commit/42afdfa7153fe24e51b532a6f5af6f9fce7fca8f","42afdfa7153fe24e51b532a6f5af6f9fce7fca8f")</f>
        <v>42afdfa7153fe24e51b532a6f5af6f9fce7fca8f</v>
      </c>
      <c r="D60" t="s">
        <v>92</v>
      </c>
    </row>
    <row r="61" hidden="true" spans="1:4">
      <c r="A61" t="s">
        <v>93</v>
      </c>
      <c r="B61" t="str">
        <f>HYPERLINK("https://github.com/zilliztech/milvus-distributed/commit/49a10c7fd255218308266c08dcb6c2ec48d6b341","49a10c7fd255218308266c08dcb6c2ec48d6b341")</f>
        <v>49a10c7fd255218308266c08dcb6c2ec48d6b341</v>
      </c>
      <c r="D61" t="s">
        <v>43</v>
      </c>
    </row>
    <row r="62" hidden="true" spans="1:4">
      <c r="A62" t="s">
        <v>94</v>
      </c>
      <c r="B62" t="str">
        <f>HYPERLINK("https://github.com/zilliztech/milvus-distributed/commit/54a9c6420bf2b97fedf48e9a74a3ac9a64f86f65","54a9c6420bf2b97fedf48e9a74a3ac9a64f86f65")</f>
        <v>54a9c6420bf2b97fedf48e9a74a3ac9a64f86f65</v>
      </c>
      <c r="D62" t="s">
        <v>95</v>
      </c>
    </row>
    <row r="63" spans="1:4">
      <c r="A63" t="s">
        <v>96</v>
      </c>
      <c r="B63" t="str">
        <f>HYPERLINK("https://github.com/zilliztech/milvus-distributed/commit/3b7e479867e5f7b387b9441f6b80bfd7667a5513","3b7e479867e5f7b387b9441f6b80bfd7667a5513")</f>
        <v>3b7e479867e5f7b387b9441f6b80bfd7667a5513</v>
      </c>
      <c r="C63">
        <v>1</v>
      </c>
      <c r="D63" t="s">
        <v>95</v>
      </c>
    </row>
    <row r="64" hidden="true" spans="1:4">
      <c r="A64" t="s">
        <v>97</v>
      </c>
      <c r="B64" t="str">
        <f>HYPERLINK("https://github.com/zilliztech/milvus-distributed/commit/314e032da6b89bf3b7cb43118c8bf221900bda11","314e032da6b89bf3b7cb43118c8bf221900bda11")</f>
        <v>314e032da6b89bf3b7cb43118c8bf221900bda11</v>
      </c>
      <c r="D64" t="s">
        <v>98</v>
      </c>
    </row>
    <row r="65" hidden="true" spans="1:4">
      <c r="A65" t="s">
        <v>99</v>
      </c>
      <c r="B65" t="str">
        <f>HYPERLINK("https://github.com/zilliztech/milvus-distributed/commit/d2f5827a75da0c33bfdd0b036bba5a24ad010c8e","d2f5827a75da0c33bfdd0b036bba5a24ad010c8e")</f>
        <v>d2f5827a75da0c33bfdd0b036bba5a24ad010c8e</v>
      </c>
      <c r="D65" t="s">
        <v>22</v>
      </c>
    </row>
    <row r="66" hidden="true" spans="1:4">
      <c r="A66" t="s">
        <v>100</v>
      </c>
      <c r="B66" t="str">
        <f>HYPERLINK("https://github.com/zilliztech/milvus-distributed/commit/ff1b352f65c6c7f8dfdaae131e36931c278cb74a","ff1b352f65c6c7f8dfdaae131e36931c278cb74a")</f>
        <v>ff1b352f65c6c7f8dfdaae131e36931c278cb74a</v>
      </c>
      <c r="D66" t="s">
        <v>101</v>
      </c>
    </row>
    <row r="67" hidden="true" spans="1:4">
      <c r="A67" t="s">
        <v>102</v>
      </c>
      <c r="B67" t="str">
        <f>HYPERLINK("https://github.com/zilliztech/milvus-distributed/commit/ecd6c64ed3bc4ed0dd772734c93125293c8260c8","ecd6c64ed3bc4ed0dd772734c93125293c8260c8")</f>
        <v>ecd6c64ed3bc4ed0dd772734c93125293c8260c8</v>
      </c>
      <c r="D67" t="s">
        <v>103</v>
      </c>
    </row>
    <row r="68" hidden="true" spans="1:4">
      <c r="A68" t="s">
        <v>104</v>
      </c>
      <c r="B68" t="str">
        <f>HYPERLINK("https://github.com/zilliztech/milvus-distributed/commit/0c757435a7d9e42e7d798e2ef06dd5e746c89f82","0c757435a7d9e42e7d798e2ef06dd5e746c89f82")</f>
        <v>0c757435a7d9e42e7d798e2ef06dd5e746c89f82</v>
      </c>
      <c r="D68" t="s">
        <v>105</v>
      </c>
    </row>
    <row r="69" hidden="true" spans="1:4">
      <c r="A69" t="s">
        <v>106</v>
      </c>
      <c r="B69" t="str">
        <f>HYPERLINK("https://github.com/zilliztech/milvus-distributed/commit/0e78fbcfce0b95a05073b40ed11835ea2d16f8dc","0e78fbcfce0b95a05073b40ed11835ea2d16f8dc")</f>
        <v>0e78fbcfce0b95a05073b40ed11835ea2d16f8dc</v>
      </c>
      <c r="D69" t="s">
        <v>107</v>
      </c>
    </row>
    <row r="70" hidden="true" spans="1:4">
      <c r="A70" t="s">
        <v>108</v>
      </c>
      <c r="B70" t="str">
        <f>HYPERLINK("https://github.com/zilliztech/milvus-distributed/commit/15cf3f5bbc581b8c982a2f2097f3c2e905cd6752","15cf3f5bbc581b8c982a2f2097f3c2e905cd6752")</f>
        <v>15cf3f5bbc581b8c982a2f2097f3c2e905cd6752</v>
      </c>
      <c r="D70" t="s">
        <v>22</v>
      </c>
    </row>
    <row r="71" hidden="true" spans="1:4">
      <c r="A71" t="s">
        <v>109</v>
      </c>
      <c r="B71" t="str">
        <f>HYPERLINK("https://github.com/zilliztech/milvus-distributed/commit/4ef961a4087e4e4ac2660b72879728e54144d637","4ef961a4087e4e4ac2660b72879728e54144d637")</f>
        <v>4ef961a4087e4e4ac2660b72879728e54144d637</v>
      </c>
      <c r="D71" t="s">
        <v>22</v>
      </c>
    </row>
    <row r="72" spans="1:4">
      <c r="A72" t="s">
        <v>110</v>
      </c>
      <c r="B72" t="str">
        <f>HYPERLINK("https://github.com/zilliztech/milvus-distributed/commit/56430b5ae599a2b80562dd1191678b5dc7cd5c4a","56430b5ae599a2b80562dd1191678b5dc7cd5c4a")</f>
        <v>56430b5ae599a2b80562dd1191678b5dc7cd5c4a</v>
      </c>
      <c r="C72">
        <v>1</v>
      </c>
      <c r="D72" s="1" t="s">
        <v>111</v>
      </c>
    </row>
    <row r="73" spans="1:4">
      <c r="A73" t="s">
        <v>112</v>
      </c>
      <c r="B73" t="str">
        <f>HYPERLINK("https://github.com/zilliztech/milvus-distributed/commit/ba86b0c8227f83ed63c9cebf6e977f75c961183a","ba86b0c8227f83ed63c9cebf6e977f75c961183a")</f>
        <v>ba86b0c8227f83ed63c9cebf6e977f75c961183a</v>
      </c>
      <c r="C73">
        <v>1</v>
      </c>
      <c r="D73" s="1" t="s">
        <v>113</v>
      </c>
    </row>
    <row r="74" hidden="true" spans="1:4">
      <c r="A74" t="s">
        <v>114</v>
      </c>
      <c r="B74" t="str">
        <f>HYPERLINK("https://github.com/zilliztech/milvus-distributed/commit/f52414cbc3d438824bb1cff57297a334349725cb","f52414cbc3d438824bb1cff57297a334349725cb")</f>
        <v>f52414cbc3d438824bb1cff57297a334349725cb</v>
      </c>
      <c r="D74" s="1"/>
    </row>
    <row r="75" hidden="true" spans="1:4">
      <c r="A75" t="s">
        <v>115</v>
      </c>
      <c r="B75" t="str">
        <f>HYPERLINK("https://github.com/zilliztech/milvus-distributed/commit/5aca79dfc0342597934144c69e4a709f82eae4a6","5aca79dfc0342597934144c69e4a709f82eae4a6")</f>
        <v>5aca79dfc0342597934144c69e4a709f82eae4a6</v>
      </c>
      <c r="D75" s="1" t="s">
        <v>116</v>
      </c>
    </row>
    <row r="76" ht="39.4" hidden="true" spans="1:4">
      <c r="A76" t="s">
        <v>117</v>
      </c>
      <c r="B76" t="str">
        <f>HYPERLINK("https://github.com/zilliztech/milvus-distributed/commit/e6866a4b0d5aa8cb531e91e5940a50456de1569e","e6866a4b0d5aa8cb531e91e5940a50456de1569e")</f>
        <v>e6866a4b0d5aa8cb531e91e5940a50456de1569e</v>
      </c>
      <c r="D76" s="1" t="s">
        <v>118</v>
      </c>
    </row>
    <row r="77" hidden="true" spans="1:4">
      <c r="A77" t="s">
        <v>119</v>
      </c>
      <c r="B77" t="str">
        <f>HYPERLINK("https://github.com/zilliztech/milvus-distributed/commit/2d8d1fe6b48532e712b0222a210bf5a4c3134d26","2d8d1fe6b48532e712b0222a210bf5a4c3134d26")</f>
        <v>2d8d1fe6b48532e712b0222a210bf5a4c3134d26</v>
      </c>
      <c r="D77" t="s">
        <v>120</v>
      </c>
    </row>
    <row r="78" hidden="true" spans="1:4">
      <c r="A78" t="s">
        <v>121</v>
      </c>
      <c r="B78" t="str">
        <f>HYPERLINK("https://github.com/zilliztech/milvus-distributed/commit/76e05ef61971ee0f60fa04f2374d021f3c6b0dc6","76e05ef61971ee0f60fa04f2374d021f3c6b0dc6")</f>
        <v>76e05ef61971ee0f60fa04f2374d021f3c6b0dc6</v>
      </c>
      <c r="D78" t="s">
        <v>122</v>
      </c>
    </row>
    <row r="79" hidden="true" spans="1:4">
      <c r="A79" t="s">
        <v>123</v>
      </c>
      <c r="B79" t="str">
        <f>HYPERLINK("https://github.com/zilliztech/milvus-distributed/commit/ecc8d825ccf71e0d0838bb8e4612519ae5a6dcab","ecc8d825ccf71e0d0838bb8e4612519ae5a6dcab")</f>
        <v>ecc8d825ccf71e0d0838bb8e4612519ae5a6dcab</v>
      </c>
      <c r="D79" t="s">
        <v>122</v>
      </c>
    </row>
    <row r="80" hidden="true" spans="1:4">
      <c r="A80" t="s">
        <v>124</v>
      </c>
      <c r="B80" t="str">
        <f>HYPERLINK("https://github.com/zilliztech/milvus-distributed/commit/1315fc67ba0947f5d322850286bda4f0ceada9dc","1315fc67ba0947f5d322850286bda4f0ceada9dc")</f>
        <v>1315fc67ba0947f5d322850286bda4f0ceada9dc</v>
      </c>
      <c r="D80" t="s">
        <v>125</v>
      </c>
    </row>
    <row r="81" hidden="true" spans="1:4">
      <c r="A81" t="s">
        <v>126</v>
      </c>
      <c r="B81" t="str">
        <f>HYPERLINK("https://github.com/zilliztech/milvus-distributed/commit/b708ee71bf9ded478026b96a7c9814c0e85851d4","b708ee71bf9ded478026b96a7c9814c0e85851d4")</f>
        <v>b708ee71bf9ded478026b96a7c9814c0e85851d4</v>
      </c>
      <c r="D81" t="s">
        <v>127</v>
      </c>
    </row>
    <row r="82" hidden="true" spans="1:4">
      <c r="A82" t="s">
        <v>128</v>
      </c>
      <c r="B82" t="str">
        <f>HYPERLINK("https://github.com/zilliztech/milvus-distributed/commit/f3565f1362207b50179160c77a95facdf1b934cc","f3565f1362207b50179160c77a95facdf1b934cc")</f>
        <v>f3565f1362207b50179160c77a95facdf1b934cc</v>
      </c>
      <c r="D82" t="s">
        <v>122</v>
      </c>
    </row>
    <row r="83" hidden="true" spans="1:4">
      <c r="A83" t="s">
        <v>129</v>
      </c>
      <c r="B83" t="str">
        <f>HYPERLINK("https://github.com/zilliztech/milvus-distributed/commit/32519edd3f997d85f2c7031f69d8341877142e05","32519edd3f997d85f2c7031f69d8341877142e05")</f>
        <v>32519edd3f997d85f2c7031f69d8341877142e05</v>
      </c>
      <c r="D83" t="s">
        <v>122</v>
      </c>
    </row>
    <row r="84" hidden="true" spans="1:4">
      <c r="A84" t="s">
        <v>130</v>
      </c>
      <c r="B84" t="str">
        <f>HYPERLINK("https://github.com/zilliztech/milvus-distributed/commit/706c175c006fc5825a1004dd63037bc66b637a57","706c175c006fc5825a1004dd63037bc66b637a57")</f>
        <v>706c175c006fc5825a1004dd63037bc66b637a57</v>
      </c>
      <c r="D84" t="s">
        <v>131</v>
      </c>
    </row>
    <row r="85" hidden="true" spans="1:4">
      <c r="A85" t="s">
        <v>132</v>
      </c>
      <c r="B85" t="str">
        <f>HYPERLINK("https://github.com/zilliztech/milvus-distributed/commit/e50bacee794b72ae33d2ee32347a54c2572e3dfb","e50bacee794b72ae33d2ee32347a54c2572e3dfb")</f>
        <v>e50bacee794b72ae33d2ee32347a54c2572e3dfb</v>
      </c>
      <c r="D85" t="s">
        <v>133</v>
      </c>
    </row>
    <row r="86" spans="1:4">
      <c r="A86" t="s">
        <v>134</v>
      </c>
      <c r="B86" t="str">
        <f>HYPERLINK("https://github.com/zilliztech/milvus-distributed/commit/1805f8c6f4f52af3a63f30d5881336d3f8f9de22","1805f8c6f4f52af3a63f30d5881336d3f8f9de22")</f>
        <v>1805f8c6f4f52af3a63f30d5881336d3f8f9de22</v>
      </c>
      <c r="C86">
        <v>1</v>
      </c>
      <c r="D86" s="1" t="s">
        <v>135</v>
      </c>
    </row>
    <row r="87" hidden="true" spans="1:4">
      <c r="A87" t="s">
        <v>136</v>
      </c>
      <c r="B87" t="str">
        <f>HYPERLINK("https://github.com/zilliztech/milvus-distributed/commit/4684c011ae03e7c2337bcc4ef9ff4cca7024b4f6","4684c011ae03e7c2337bcc4ef9ff4cca7024b4f6")</f>
        <v>4684c011ae03e7c2337bcc4ef9ff4cca7024b4f6</v>
      </c>
      <c r="D87" t="s">
        <v>22</v>
      </c>
    </row>
    <row r="88" hidden="true" spans="1:4">
      <c r="A88" t="s">
        <v>137</v>
      </c>
      <c r="B88" t="str">
        <f>HYPERLINK("https://github.com/zilliztech/milvus-distributed/commit/ae789c841803d8b109616d0730d83ccb1c764a0a","ae789c841803d8b109616d0730d83ccb1c764a0a")</f>
        <v>ae789c841803d8b109616d0730d83ccb1c764a0a</v>
      </c>
      <c r="D88" t="s">
        <v>22</v>
      </c>
    </row>
    <row r="89" hidden="true" spans="1:4">
      <c r="A89" t="s">
        <v>138</v>
      </c>
      <c r="B89" t="str">
        <f>HYPERLINK("https://github.com/zilliztech/milvus-distributed/commit/5e692b7205e04e275490a9421474ceffff787459","5e692b7205e04e275490a9421474ceffff787459")</f>
        <v>5e692b7205e04e275490a9421474ceffff787459</v>
      </c>
      <c r="D89" t="s">
        <v>65</v>
      </c>
    </row>
    <row r="90" hidden="true" spans="1:4">
      <c r="A90" t="s">
        <v>139</v>
      </c>
      <c r="B90" t="str">
        <f>HYPERLINK("https://github.com/zilliztech/milvus-distributed/commit/c58b148cada3f4e0ec1810ed3bb9fd9ff6fbcfda","c58b148cada3f4e0ec1810ed3bb9fd9ff6fbcfda")</f>
        <v>c58b148cada3f4e0ec1810ed3bb9fd9ff6fbcfda</v>
      </c>
      <c r="D90" t="s">
        <v>140</v>
      </c>
    </row>
    <row r="91" spans="1:4">
      <c r="A91" t="s">
        <v>141</v>
      </c>
      <c r="B91" t="str">
        <f>HYPERLINK("https://github.com/zilliztech/milvus-distributed/commit/dbda41d2fb5fb676255707129f039ce8deb93137","dbda41d2fb5fb676255707129f039ce8deb93137")</f>
        <v>dbda41d2fb5fb676255707129f039ce8deb93137</v>
      </c>
      <c r="C91">
        <v>1</v>
      </c>
      <c r="D91" t="s">
        <v>142</v>
      </c>
    </row>
    <row r="92" hidden="true" spans="1:4">
      <c r="A92" t="s">
        <v>143</v>
      </c>
      <c r="B92" t="str">
        <f>HYPERLINK("https://github.com/zilliztech/milvus-distributed/commit/351e49fafc95c31c82f09f9c373b9fbd9a11ef37","351e49fafc95c31c82f09f9c373b9fbd9a11ef37")</f>
        <v>351e49fafc95c31c82f09f9c373b9fbd9a11ef37</v>
      </c>
      <c r="D92" t="s">
        <v>69</v>
      </c>
    </row>
    <row r="93" hidden="true" spans="1:4">
      <c r="A93" t="s">
        <v>144</v>
      </c>
      <c r="B93" t="str">
        <f>HYPERLINK("https://github.com/zilliztech/milvus-distributed/commit/26fe330eea8576803cad2b6216e025f467b97437","26fe330eea8576803cad2b6216e025f467b97437")</f>
        <v>26fe330eea8576803cad2b6216e025f467b97437</v>
      </c>
      <c r="D93" t="s">
        <v>69</v>
      </c>
    </row>
    <row r="94" hidden="true" spans="1:4">
      <c r="A94" t="s">
        <v>145</v>
      </c>
      <c r="B94" t="str">
        <f>HYPERLINK("https://github.com/zilliztech/milvus-distributed/commit/645dc88e3d2d150364e3f1010286e47fa12113f8","645dc88e3d2d150364e3f1010286e47fa12113f8")</f>
        <v>645dc88e3d2d150364e3f1010286e47fa12113f8</v>
      </c>
      <c r="D94" t="s">
        <v>22</v>
      </c>
    </row>
    <row r="95" hidden="true" spans="1:4">
      <c r="A95" t="s">
        <v>146</v>
      </c>
      <c r="B95" t="str">
        <f>HYPERLINK("https://github.com/zilliztech/milvus-distributed/commit/08e6dfbeec956d605ad40e9e702f2e33eecb4446","08e6dfbeec956d605ad40e9e702f2e33eecb4446")</f>
        <v>08e6dfbeec956d605ad40e9e702f2e33eecb4446</v>
      </c>
      <c r="D95" t="s">
        <v>22</v>
      </c>
    </row>
    <row r="96" spans="1:4">
      <c r="A96" t="s">
        <v>147</v>
      </c>
      <c r="B96" t="str">
        <f>HYPERLINK("https://github.com/zilliztech/milvus-distributed/commit/ad746e7f2c2891d7e3473f79de91238ae88dc811","ad746e7f2c2891d7e3473f79de91238ae88dc811")</f>
        <v>ad746e7f2c2891d7e3473f79de91238ae88dc811</v>
      </c>
      <c r="C96">
        <v>1</v>
      </c>
      <c r="D96" t="s">
        <v>148</v>
      </c>
    </row>
    <row r="97" hidden="true" spans="1:4">
      <c r="A97" t="s">
        <v>149</v>
      </c>
      <c r="B97" t="str">
        <f>HYPERLINK("https://github.com/zilliztech/milvus-distributed/commit/9dc74bbae6f9af06914c8b120ddb9d27507c3f31","9dc74bbae6f9af06914c8b120ddb9d27507c3f31")</f>
        <v>9dc74bbae6f9af06914c8b120ddb9d27507c3f31</v>
      </c>
      <c r="D97" t="s">
        <v>150</v>
      </c>
    </row>
    <row r="98" hidden="true" spans="1:4">
      <c r="A98" t="s">
        <v>151</v>
      </c>
      <c r="B98" t="str">
        <f>HYPERLINK("https://github.com/zilliztech/milvus-distributed/commit/c11efd5b8ff70bf6b4f19740cb5a82d8fa73bcef","c11efd5b8ff70bf6b4f19740cb5a82d8fa73bcef")</f>
        <v>c11efd5b8ff70bf6b4f19740cb5a82d8fa73bcef</v>
      </c>
      <c r="D98" t="s">
        <v>43</v>
      </c>
    </row>
    <row r="99" hidden="true" spans="1:4">
      <c r="A99" t="s">
        <v>152</v>
      </c>
      <c r="B99" t="str">
        <f>HYPERLINK("https://github.com/zilliztech/milvus-distributed/commit/a694d9dd9f4593de8b0b36571091fce4da4d4983","a694d9dd9f4593de8b0b36571091fce4da4d4983")</f>
        <v>a694d9dd9f4593de8b0b36571091fce4da4d4983</v>
      </c>
      <c r="D99" t="s">
        <v>153</v>
      </c>
    </row>
    <row r="100" hidden="true" spans="1:4">
      <c r="A100" t="s">
        <v>154</v>
      </c>
      <c r="B100" t="str">
        <f>HYPERLINK("https://github.com/zilliztech/milvus-distributed/commit/a489bb199ef2351ac938cb9daee671f4b551315d","a489bb199ef2351ac938cb9daee671f4b551315d")</f>
        <v>a489bb199ef2351ac938cb9daee671f4b551315d</v>
      </c>
      <c r="D100" t="s">
        <v>155</v>
      </c>
    </row>
    <row r="101" hidden="true" spans="1:4">
      <c r="A101" t="s">
        <v>156</v>
      </c>
      <c r="B101" t="str">
        <f>HYPERLINK("https://github.com/zilliztech/milvus-distributed/commit/93627c3a1e0040c469a7a566b4ab4b3398f49d8c","93627c3a1e0040c469a7a566b4ab4b3398f49d8c")</f>
        <v>93627c3a1e0040c469a7a566b4ab4b3398f49d8c</v>
      </c>
      <c r="D101" t="s">
        <v>157</v>
      </c>
    </row>
    <row r="102" hidden="true" spans="1:4">
      <c r="A102" t="s">
        <v>158</v>
      </c>
      <c r="B102" t="str">
        <f>HYPERLINK("https://github.com/zilliztech/milvus-distributed/commit/9e34d75ef99e94717103ecc10760fce5838d0eac","9e34d75ef99e94717103ecc10760fce5838d0eac")</f>
        <v>9e34d75ef99e94717103ecc10760fce5838d0eac</v>
      </c>
      <c r="D102" t="s">
        <v>159</v>
      </c>
    </row>
    <row r="103" hidden="true" spans="1:4">
      <c r="A103" t="s">
        <v>160</v>
      </c>
      <c r="B103" t="str">
        <f>HYPERLINK("https://github.com/zilliztech/milvus-distributed/commit/6e34e4cf76db74bf76fa0a60a40f1bdadc1c3bd9","6e34e4cf76db74bf76fa0a60a40f1bdadc1c3bd9")</f>
        <v>6e34e4cf76db74bf76fa0a60a40f1bdadc1c3bd9</v>
      </c>
      <c r="D103" t="s">
        <v>159</v>
      </c>
    </row>
    <row r="104" hidden="true" spans="1:4">
      <c r="A104" t="s">
        <v>161</v>
      </c>
      <c r="B104" t="str">
        <f>HYPERLINK("https://github.com/zilliztech/milvus-distributed/commit/0b6bb33e518e0aa0034685901574329ff3fcc61e","0b6bb33e518e0aa0034685901574329ff3fcc61e")</f>
        <v>0b6bb33e518e0aa0034685901574329ff3fcc61e</v>
      </c>
      <c r="D104" t="s">
        <v>22</v>
      </c>
    </row>
    <row r="105" hidden="true" spans="1:4">
      <c r="A105" t="s">
        <v>162</v>
      </c>
      <c r="B105" t="str">
        <f>HYPERLINK("https://github.com/zilliztech/milvus-distributed/commit/d6d6d89bc6e12c2a8f5b4a83fe3e0f547fb10f1b","d6d6d89bc6e12c2a8f5b4a83fe3e0f547fb10f1b")</f>
        <v>d6d6d89bc6e12c2a8f5b4a83fe3e0f547fb10f1b</v>
      </c>
      <c r="D105" t="s">
        <v>163</v>
      </c>
    </row>
    <row r="106" hidden="true" spans="1:4">
      <c r="A106" t="s">
        <v>164</v>
      </c>
      <c r="B106" t="str">
        <f>HYPERLINK("https://github.com/zilliztech/milvus-distributed/commit/445c3b0f254bcd176cf1733d3b9400151be40364","445c3b0f254bcd176cf1733d3b9400151be40364")</f>
        <v>445c3b0f254bcd176cf1733d3b9400151be40364</v>
      </c>
      <c r="D106" t="s">
        <v>133</v>
      </c>
    </row>
    <row r="107" hidden="true" spans="1:4">
      <c r="A107" t="s">
        <v>165</v>
      </c>
      <c r="B107" t="str">
        <f>HYPERLINK("https://github.com/zilliztech/milvus-distributed/commit/37fac80e4e6dbd3b0e37c23f5db2ebac3f942809","37fac80e4e6dbd3b0e37c23f5db2ebac3f942809")</f>
        <v>37fac80e4e6dbd3b0e37c23f5db2ebac3f942809</v>
      </c>
      <c r="D107" t="s">
        <v>166</v>
      </c>
    </row>
    <row r="108" hidden="true" spans="1:4">
      <c r="A108" t="s">
        <v>167</v>
      </c>
      <c r="B108" t="str">
        <f>HYPERLINK("https://github.com/zilliztech/milvus-distributed/commit/01831c3e6e8675c10c6fdfbba1499218e69bef87","01831c3e6e8675c10c6fdfbba1499218e69bef87")</f>
        <v>01831c3e6e8675c10c6fdfbba1499218e69bef87</v>
      </c>
      <c r="D108" s="1" t="s">
        <v>168</v>
      </c>
    </row>
    <row r="109" spans="1:4">
      <c r="A109" t="s">
        <v>169</v>
      </c>
      <c r="B109" t="str">
        <f>HYPERLINK("https://github.com/zilliztech/milvus-distributed/commit/70e4e90291a8b886c41dc7a51b7efa3363a8ad1d","70e4e90291a8b886c41dc7a51b7efa3363a8ad1d")</f>
        <v>70e4e90291a8b886c41dc7a51b7efa3363a8ad1d</v>
      </c>
      <c r="C109">
        <v>1</v>
      </c>
      <c r="D109" t="s">
        <v>170</v>
      </c>
    </row>
    <row r="110" hidden="true" spans="1:4">
      <c r="A110" t="s">
        <v>171</v>
      </c>
      <c r="B110" t="str">
        <f>HYPERLINK("https://github.com/zilliztech/milvus-distributed/commit/f53172e09f831e6cab886877fc68541c144fefec","f53172e09f831e6cab886877fc68541c144fefec")</f>
        <v>f53172e09f831e6cab886877fc68541c144fefec</v>
      </c>
      <c r="D110" t="s">
        <v>172</v>
      </c>
    </row>
    <row r="111" spans="1:4">
      <c r="A111" t="s">
        <v>173</v>
      </c>
      <c r="B111" t="str">
        <f>HYPERLINK("https://github.com/zilliztech/milvus-distributed/commit/56ad11ba651de54e38a1ab1cafa85b004352fc72","56ad11ba651de54e38a1ab1cafa85b004352fc72")</f>
        <v>56ad11ba651de54e38a1ab1cafa85b004352fc72</v>
      </c>
      <c r="C111">
        <v>1</v>
      </c>
      <c r="D111" t="s">
        <v>174</v>
      </c>
    </row>
    <row r="112" hidden="true" spans="1:4">
      <c r="A112" t="s">
        <v>175</v>
      </c>
      <c r="B112" t="str">
        <f>HYPERLINK("https://github.com/zilliztech/milvus-distributed/commit/7eea78fc8df2fe9a2a1bea76f85d76a5036d8366","7eea78fc8df2fe9a2a1bea76f85d76a5036d8366")</f>
        <v>7eea78fc8df2fe9a2a1bea76f85d76a5036d8366</v>
      </c>
      <c r="D112" t="s">
        <v>176</v>
      </c>
    </row>
    <row r="113" hidden="true" spans="1:4">
      <c r="A113" t="s">
        <v>177</v>
      </c>
      <c r="B113" t="str">
        <f>HYPERLINK("https://github.com/zilliztech/milvus-distributed/commit/3b499e551058602159b1adc34d702af09ea7487d","3b499e551058602159b1adc34d702af09ea7487d")</f>
        <v>3b499e551058602159b1adc34d702af09ea7487d</v>
      </c>
      <c r="D113" t="s">
        <v>178</v>
      </c>
    </row>
    <row r="114" hidden="true" spans="1:4">
      <c r="A114" t="s">
        <v>179</v>
      </c>
      <c r="B114" t="str">
        <f>HYPERLINK("https://github.com/zilliztech/milvus-distributed/commit/a7835ee2775f14a15281d37c7cd8d4520314653c","a7835ee2775f14a15281d37c7cd8d4520314653c")</f>
        <v>a7835ee2775f14a15281d37c7cd8d4520314653c</v>
      </c>
      <c r="D114" t="s">
        <v>180</v>
      </c>
    </row>
    <row r="115" hidden="true" spans="1:4">
      <c r="A115" t="s">
        <v>181</v>
      </c>
      <c r="B115" t="str">
        <f>HYPERLINK("https://github.com/zilliztech/milvus-distributed/commit/63d520fdecb37c6ccb534878f73672d37f8e614d","63d520fdecb37c6ccb534878f73672d37f8e614d")</f>
        <v>63d520fdecb37c6ccb534878f73672d37f8e614d</v>
      </c>
      <c r="D115" t="s">
        <v>182</v>
      </c>
    </row>
    <row r="116" spans="1:4">
      <c r="A116" t="s">
        <v>183</v>
      </c>
      <c r="B116" t="str">
        <f>HYPERLINK("https://github.com/zilliztech/milvus-distributed/commit/aeedf62b7c63a198a54375bafd53a00a70d998cd","aeedf62b7c63a198a54375bafd53a00a70d998cd")</f>
        <v>aeedf62b7c63a198a54375bafd53a00a70d998cd</v>
      </c>
      <c r="C116">
        <v>1</v>
      </c>
      <c r="D116" t="s">
        <v>184</v>
      </c>
    </row>
    <row r="117" hidden="true" spans="1:4">
      <c r="A117" t="s">
        <v>185</v>
      </c>
      <c r="B117" t="str">
        <f>HYPERLINK("https://github.com/zilliztech/milvus-distributed/commit/6fef252db41d7b60346bc281b653560f0db25a1d","6fef252db41d7b60346bc281b653560f0db25a1d")</f>
        <v>6fef252db41d7b60346bc281b653560f0db25a1d</v>
      </c>
      <c r="D117" t="s">
        <v>186</v>
      </c>
    </row>
    <row r="118" hidden="true" spans="1:4">
      <c r="A118" t="s">
        <v>187</v>
      </c>
      <c r="B118" t="str">
        <f>HYPERLINK("https://github.com/zilliztech/milvus-distributed/commit/1507754aa425770b804fd049c12a2dfa8afbc9c4","1507754aa425770b804fd049c12a2dfa8afbc9c4")</f>
        <v>1507754aa425770b804fd049c12a2dfa8afbc9c4</v>
      </c>
      <c r="D118" t="s">
        <v>188</v>
      </c>
    </row>
    <row r="119" hidden="true" spans="1:4">
      <c r="A119" t="s">
        <v>189</v>
      </c>
      <c r="B119" t="str">
        <f>HYPERLINK("https://github.com/zilliztech/milvus-distributed/commit/19b5552c15c1413ce8ac5fb763980711c2758019","19b5552c15c1413ce8ac5fb763980711c2758019")</f>
        <v>19b5552c15c1413ce8ac5fb763980711c2758019</v>
      </c>
      <c r="D119" t="s">
        <v>90</v>
      </c>
    </row>
    <row r="120" hidden="true" spans="1:4">
      <c r="A120" t="s">
        <v>190</v>
      </c>
      <c r="B120" t="str">
        <f>HYPERLINK("https://github.com/zilliztech/milvus-distributed/commit/508e0b65fe509ace16834627a2b85ad3a320193d","508e0b65fe509ace16834627a2b85ad3a320193d")</f>
        <v>508e0b65fe509ace16834627a2b85ad3a320193d</v>
      </c>
      <c r="D120" t="s">
        <v>191</v>
      </c>
    </row>
    <row r="121" hidden="true" spans="1:4">
      <c r="A121" t="s">
        <v>192</v>
      </c>
      <c r="B121" t="str">
        <f>HYPERLINK("https://github.com/zilliztech/milvus-distributed/commit/58d1d35149d4a66581bf8fde8fee772e87c75839","58d1d35149d4a66581bf8fde8fee772e87c75839")</f>
        <v>58d1d35149d4a66581bf8fde8fee772e87c75839</v>
      </c>
      <c r="D121" t="s">
        <v>193</v>
      </c>
    </row>
    <row r="122" spans="1:4">
      <c r="A122" t="s">
        <v>194</v>
      </c>
      <c r="B122" t="str">
        <f>HYPERLINK("https://github.com/zilliztech/milvus-distributed/commit/40e156e04009f0b16fd064c6683b08ee1278d3ff","40e156e04009f0b16fd064c6683b08ee1278d3ff")</f>
        <v>40e156e04009f0b16fd064c6683b08ee1278d3ff</v>
      </c>
      <c r="C122">
        <v>1</v>
      </c>
      <c r="D122" t="s">
        <v>195</v>
      </c>
    </row>
    <row r="123" spans="1:4">
      <c r="A123" t="s">
        <v>196</v>
      </c>
      <c r="B123" t="str">
        <f>HYPERLINK("https://github.com/zilliztech/milvus-distributed/commit/0ac0fc032f1525c77cff8d97c30a19e113cb60a9","0ac0fc032f1525c77cff8d97c30a19e113cb60a9")</f>
        <v>0ac0fc032f1525c77cff8d97c30a19e113cb60a9</v>
      </c>
      <c r="C123">
        <v>1</v>
      </c>
      <c r="D123" t="s">
        <v>197</v>
      </c>
    </row>
    <row r="124" hidden="true" spans="1:4">
      <c r="A124" t="s">
        <v>198</v>
      </c>
      <c r="B124" t="str">
        <f>HYPERLINK("https://github.com/zilliztech/milvus-distributed/commit/5ea71584959ecf69a08493a6c81b3654dcb46a6e","5ea71584959ecf69a08493a6c81b3654dcb46a6e")</f>
        <v>5ea71584959ecf69a08493a6c81b3654dcb46a6e</v>
      </c>
      <c r="D124" s="1" t="s">
        <v>199</v>
      </c>
    </row>
    <row r="125" spans="1:4">
      <c r="A125" t="s">
        <v>200</v>
      </c>
      <c r="B125" t="str">
        <f>HYPERLINK("https://github.com/zilliztech/milvus-distributed/commit/8cfeb0173465572df13c4b9367e32c56ef32d70c","8cfeb0173465572df13c4b9367e32c56ef32d70c")</f>
        <v>8cfeb0173465572df13c4b9367e32c56ef32d70c</v>
      </c>
      <c r="C125">
        <v>1</v>
      </c>
      <c r="D125" s="1" t="s">
        <v>199</v>
      </c>
    </row>
    <row r="126" hidden="true" spans="1:4">
      <c r="A126" t="s">
        <v>201</v>
      </c>
      <c r="B126" t="str">
        <f>HYPERLINK("https://github.com/zilliztech/milvus-distributed/commit/0936bb440ff178c290d164b6055e833143ebd828","0936bb440ff178c290d164b6055e833143ebd828")</f>
        <v>0936bb440ff178c290d164b6055e833143ebd828</v>
      </c>
      <c r="D126" t="s">
        <v>202</v>
      </c>
    </row>
    <row r="127" hidden="true" spans="1:4">
      <c r="A127" t="s">
        <v>203</v>
      </c>
      <c r="B127" t="str">
        <f>HYPERLINK("https://github.com/zilliztech/milvus-distributed/commit/f18b36c7b911d9a6b063aaa45185be379d719898","f18b36c7b911d9a6b063aaa45185be379d719898")</f>
        <v>f18b36c7b911d9a6b063aaa45185be379d719898</v>
      </c>
      <c r="D127" t="s">
        <v>204</v>
      </c>
    </row>
    <row r="128" hidden="true" spans="1:4">
      <c r="A128" t="s">
        <v>205</v>
      </c>
      <c r="B128" t="str">
        <f>HYPERLINK("https://github.com/zilliztech/milvus-distributed/commit/a40d40e4908c55d83487f602cb5e6bdac3cc6ef7","a40d40e4908c55d83487f602cb5e6bdac3cc6ef7")</f>
        <v>a40d40e4908c55d83487f602cb5e6bdac3cc6ef7</v>
      </c>
      <c r="D128" t="s">
        <v>206</v>
      </c>
    </row>
    <row r="129" hidden="true" spans="1:4">
      <c r="A129" t="s">
        <v>207</v>
      </c>
      <c r="B129" t="str">
        <f>HYPERLINK("https://github.com/zilliztech/milvus-distributed/commit/69f21f54bf775ccd0f8814c8aee0d74bf700da8d","69f21f54bf775ccd0f8814c8aee0d74bf700da8d")</f>
        <v>69f21f54bf775ccd0f8814c8aee0d74bf700da8d</v>
      </c>
      <c r="D129" t="s">
        <v>208</v>
      </c>
    </row>
    <row r="130" hidden="true" spans="1:4">
      <c r="A130" t="s">
        <v>209</v>
      </c>
      <c r="B130" t="str">
        <f>HYPERLINK("https://github.com/zilliztech/milvus-distributed/commit/2d1cae08a12469e8263fe64ae339fde62e11dc01","2d1cae08a12469e8263fe64ae339fde62e11dc01")</f>
        <v>2d1cae08a12469e8263fe64ae339fde62e11dc01</v>
      </c>
      <c r="D130" t="s">
        <v>92</v>
      </c>
    </row>
    <row r="131" hidden="true" spans="1:4">
      <c r="A131" t="s">
        <v>210</v>
      </c>
      <c r="B131" t="str">
        <f>HYPERLINK("https://github.com/zilliztech/milvus-distributed/commit/04834417458b531444c9caaa3ed63f77687de375","04834417458b531444c9caaa3ed63f77687de375")</f>
        <v>04834417458b531444c9caaa3ed63f77687de375</v>
      </c>
      <c r="D131" t="s">
        <v>92</v>
      </c>
    </row>
    <row r="132" hidden="true" spans="1:4">
      <c r="A132" t="s">
        <v>211</v>
      </c>
      <c r="B132" t="str">
        <f>HYPERLINK("https://github.com/zilliztech/milvus-distributed/commit/b980064c001e1349a05b5de9a3e7d46bd5e51c75","b980064c001e1349a05b5de9a3e7d46bd5e51c75")</f>
        <v>b980064c001e1349a05b5de9a3e7d46bd5e51c75</v>
      </c>
      <c r="D132" t="s">
        <v>212</v>
      </c>
    </row>
    <row r="133" hidden="true" spans="1:4">
      <c r="A133" t="s">
        <v>213</v>
      </c>
      <c r="B133" t="str">
        <f>HYPERLINK("https://github.com/zilliztech/milvus-distributed/commit/1bad1684f2d2d1f2a262192e7b3ee744301d89dc","1bad1684f2d2d1f2a262192e7b3ee744301d89dc")</f>
        <v>1bad1684f2d2d1f2a262192e7b3ee744301d89dc</v>
      </c>
      <c r="D133" t="s">
        <v>182</v>
      </c>
    </row>
    <row r="134" hidden="true" spans="1:4">
      <c r="A134" t="s">
        <v>214</v>
      </c>
      <c r="B134" t="str">
        <f>HYPERLINK("https://github.com/zilliztech/milvus-distributed/commit/0384bd1250c9ddd6fdeba062cd754c8b3955f623","0384bd1250c9ddd6fdeba062cd754c8b3955f623")</f>
        <v>0384bd1250c9ddd6fdeba062cd754c8b3955f623</v>
      </c>
      <c r="D134" t="s">
        <v>182</v>
      </c>
    </row>
    <row r="135" hidden="true" spans="1:4">
      <c r="A135" t="s">
        <v>215</v>
      </c>
      <c r="B135" t="str">
        <f>HYPERLINK("https://github.com/zilliztech/milvus-distributed/commit/354582cf270b3f346c22e8f2962fb988e238cd0f","354582cf270b3f346c22e8f2962fb988e238cd0f")</f>
        <v>354582cf270b3f346c22e8f2962fb988e238cd0f</v>
      </c>
      <c r="D135" t="s">
        <v>182</v>
      </c>
    </row>
    <row r="136" spans="1:4">
      <c r="A136" t="s">
        <v>216</v>
      </c>
      <c r="B136" t="str">
        <f>HYPERLINK("https://github.com/zilliztech/milvus-distributed/commit/5c10fdc3a3c5e144d74ab9153f136b32fd0a8f47","5c10fdc3a3c5e144d74ab9153f136b32fd0a8f47")</f>
        <v>5c10fdc3a3c5e144d74ab9153f136b32fd0a8f47</v>
      </c>
      <c r="C136">
        <v>1</v>
      </c>
      <c r="D136" s="1" t="s">
        <v>217</v>
      </c>
    </row>
    <row r="137" ht="28.5" hidden="true" spans="1:4">
      <c r="A137" t="s">
        <v>218</v>
      </c>
      <c r="B137" t="str">
        <f>HYPERLINK("https://github.com/zilliztech/milvus-distributed/commit/73c97c4c9240bd9c9ab99fb0dd701cb6b923b125","73c97c4c9240bd9c9ab99fb0dd701cb6b923b125")</f>
        <v>73c97c4c9240bd9c9ab99fb0dd701cb6b923b125</v>
      </c>
      <c r="D137" s="1" t="s">
        <v>24</v>
      </c>
    </row>
    <row r="138" hidden="true" spans="1:4">
      <c r="A138" t="s">
        <v>219</v>
      </c>
      <c r="B138" t="str">
        <f>HYPERLINK("https://github.com/zilliztech/milvus-distributed/commit/77a3db9dfe5c2902fb6fcc200efceacd6f4357c5","77a3db9dfe5c2902fb6fcc200efceacd6f4357c5")</f>
        <v>77a3db9dfe5c2902fb6fcc200efceacd6f4357c5</v>
      </c>
      <c r="D138" t="s">
        <v>220</v>
      </c>
    </row>
    <row r="139" hidden="true" spans="1:4">
      <c r="A139" t="s">
        <v>221</v>
      </c>
      <c r="B139" t="str">
        <f>HYPERLINK("https://github.com/zilliztech/milvus-distributed/commit/04e4957696cb2c90175388b08f648fc27842b3ee","04e4957696cb2c90175388b08f648fc27842b3ee")</f>
        <v>04e4957696cb2c90175388b08f648fc27842b3ee</v>
      </c>
      <c r="D139" t="s">
        <v>222</v>
      </c>
    </row>
    <row r="140" hidden="true" spans="1:4">
      <c r="A140" t="s">
        <v>223</v>
      </c>
      <c r="B140" t="str">
        <f>HYPERLINK("https://github.com/zilliztech/milvus-distributed/commit/50b6f17741a05d9c64341078f74456742e60e6a8","50b6f17741a05d9c64341078f74456742e60e6a8")</f>
        <v>50b6f17741a05d9c64341078f74456742e60e6a8</v>
      </c>
      <c r="D140" t="s">
        <v>24</v>
      </c>
    </row>
    <row r="141" hidden="true" spans="1:4">
      <c r="A141" t="s">
        <v>224</v>
      </c>
      <c r="B141" t="str">
        <f>HYPERLINK("https://github.com/zilliztech/milvus-distributed/commit/ee0477406a8edf098f9986a84229c3e488cba412","ee0477406a8edf098f9986a84229c3e488cba412")</f>
        <v>ee0477406a8edf098f9986a84229c3e488cba412</v>
      </c>
      <c r="D141" t="s">
        <v>225</v>
      </c>
    </row>
    <row r="142" hidden="true" spans="1:4">
      <c r="A142" t="s">
        <v>226</v>
      </c>
      <c r="B142" t="str">
        <f>HYPERLINK("https://github.com/zilliztech/milvus-distributed/commit/58b7af119bd879e89197a9ab7c9c117a9f129c2f","58b7af119bd879e89197a9ab7c9c117a9f129c2f")</f>
        <v>58b7af119bd879e89197a9ab7c9c117a9f129c2f</v>
      </c>
      <c r="D142" t="s">
        <v>92</v>
      </c>
    </row>
    <row r="143" hidden="true" spans="1:4">
      <c r="A143" t="s">
        <v>227</v>
      </c>
      <c r="B143" t="str">
        <f>HYPERLINK("https://github.com/zilliztech/milvus-distributed/commit/e89942b1d19af9a3d54c4c86284ce19cd4ead1e1","e89942b1d19af9a3d54c4c86284ce19cd4ead1e1")</f>
        <v>e89942b1d19af9a3d54c4c86284ce19cd4ead1e1</v>
      </c>
      <c r="D143" t="s">
        <v>92</v>
      </c>
    </row>
    <row r="144" spans="1:4">
      <c r="A144" t="s">
        <v>228</v>
      </c>
      <c r="B144" t="str">
        <f>HYPERLINK("https://github.com/zilliztech/milvus-distributed/commit/12134a71eb8e6efe8e5b6f9c311d9aa1808e9d4a","12134a71eb8e6efe8e5b6f9c311d9aa1808e9d4a")</f>
        <v>12134a71eb8e6efe8e5b6f9c311d9aa1808e9d4a</v>
      </c>
      <c r="C144">
        <v>1</v>
      </c>
      <c r="D144" t="s">
        <v>195</v>
      </c>
    </row>
    <row r="145" spans="1:4">
      <c r="A145" t="s">
        <v>229</v>
      </c>
      <c r="B145" t="str">
        <f>HYPERLINK("https://github.com/zilliztech/milvus-distributed/commit/50155205a893979e0c59f695296c75859d6085ae","50155205a893979e0c59f695296c75859d6085ae")</f>
        <v>50155205a893979e0c59f695296c75859d6085ae</v>
      </c>
      <c r="C145">
        <v>1</v>
      </c>
      <c r="D145" t="s">
        <v>230</v>
      </c>
    </row>
    <row r="146" hidden="true" spans="1:4">
      <c r="A146" t="s">
        <v>231</v>
      </c>
      <c r="B146" t="str">
        <f>HYPERLINK("https://github.com/zilliztech/milvus-distributed/commit/a9b81050ce7cbe6cf368e988dd5a7f233b37abda","a9b81050ce7cbe6cf368e988dd5a7f233b37abda")</f>
        <v>a9b81050ce7cbe6cf368e988dd5a7f233b37abda</v>
      </c>
      <c r="D146" t="s">
        <v>232</v>
      </c>
    </row>
    <row r="147" hidden="true" spans="1:4">
      <c r="A147" t="s">
        <v>233</v>
      </c>
      <c r="B147" t="str">
        <f>HYPERLINK("https://github.com/zilliztech/milvus-distributed/commit/f571101860cfbb2f8234cf1f3c9cec9b1d1e23d7","f571101860cfbb2f8234cf1f3c9cec9b1d1e23d7")</f>
        <v>f571101860cfbb2f8234cf1f3c9cec9b1d1e23d7</v>
      </c>
      <c r="D147" t="s">
        <v>22</v>
      </c>
    </row>
    <row r="148" hidden="true" spans="1:4">
      <c r="A148" t="s">
        <v>234</v>
      </c>
      <c r="B148" t="str">
        <f>HYPERLINK("https://github.com/zilliztech/milvus-distributed/commit/9949d5d4368982a7a6b4e3138edaa1e22544b346","9949d5d4368982a7a6b4e3138edaa1e22544b346")</f>
        <v>9949d5d4368982a7a6b4e3138edaa1e22544b346</v>
      </c>
      <c r="D148" t="s">
        <v>235</v>
      </c>
    </row>
    <row r="149" hidden="true" spans="1:4">
      <c r="A149" t="s">
        <v>236</v>
      </c>
      <c r="B149" t="str">
        <f>HYPERLINK("https://github.com/zilliztech/milvus-distributed/commit/332399626b113d14a0bf9053827eb8f8f021e10c","332399626b113d14a0bf9053827eb8f8f021e10c")</f>
        <v>332399626b113d14a0bf9053827eb8f8f021e10c</v>
      </c>
      <c r="D149" t="s">
        <v>22</v>
      </c>
    </row>
    <row r="150" hidden="true" spans="1:4">
      <c r="A150" t="s">
        <v>237</v>
      </c>
      <c r="B150" t="str">
        <f>HYPERLINK("https://github.com/zilliztech/milvus-distributed/commit/64fc83bc224ad7fb437e7196c71789e411d63ffc","64fc83bc224ad7fb437e7196c71789e411d63ffc")</f>
        <v>64fc83bc224ad7fb437e7196c71789e411d63ffc</v>
      </c>
      <c r="D150" t="s">
        <v>159</v>
      </c>
    </row>
    <row r="151" hidden="true" spans="1:4">
      <c r="A151" t="s">
        <v>238</v>
      </c>
      <c r="B151" t="str">
        <f>HYPERLINK("https://github.com/zilliztech/milvus-distributed/commit/070871b51adf3ceb3911c7854a342889d03eb7c7","070871b51adf3ceb3911c7854a342889d03eb7c7")</f>
        <v>070871b51adf3ceb3911c7854a342889d03eb7c7</v>
      </c>
      <c r="D151" t="s">
        <v>159</v>
      </c>
    </row>
    <row r="152" hidden="true" spans="1:4">
      <c r="A152" t="s">
        <v>239</v>
      </c>
      <c r="B152" t="str">
        <f>HYPERLINK("https://github.com/zilliztech/milvus-distributed/commit/a7c6edea15e1bee97ff1fe0768b01ab09fb49924","a7c6edea15e1bee97ff1fe0768b01ab09fb49924")</f>
        <v>a7c6edea15e1bee97ff1fe0768b01ab09fb49924</v>
      </c>
      <c r="D152" t="s">
        <v>159</v>
      </c>
    </row>
    <row r="153" hidden="true" spans="1:4">
      <c r="A153" t="s">
        <v>240</v>
      </c>
      <c r="B153" t="str">
        <f>HYPERLINK("https://github.com/zilliztech/milvus-distributed/commit/da23faf97a1c3dbe4f0bfb8fd773df3be4f95901","da23faf97a1c3dbe4f0bfb8fd773df3be4f95901")</f>
        <v>da23faf97a1c3dbe4f0bfb8fd773df3be4f95901</v>
      </c>
      <c r="D153" t="s">
        <v>159</v>
      </c>
    </row>
    <row r="154" hidden="true" spans="1:4">
      <c r="A154" t="s">
        <v>241</v>
      </c>
      <c r="B154" t="str">
        <f>HYPERLINK("https://github.com/zilliztech/milvus-distributed/commit/ce88939f177435a5e00027ebd27ad4b062fb8749","ce88939f177435a5e00027ebd27ad4b062fb8749")</f>
        <v>ce88939f177435a5e00027ebd27ad4b062fb8749</v>
      </c>
      <c r="D154" t="s">
        <v>159</v>
      </c>
    </row>
    <row r="155" hidden="true" spans="1:4">
      <c r="A155" t="s">
        <v>242</v>
      </c>
      <c r="B155" t="str">
        <f>HYPERLINK("https://github.com/zilliztech/milvus-distributed/commit/ecc0b483713e29903ce56a0775bb797899b8e0d1","ecc0b483713e29903ce56a0775bb797899b8e0d1")</f>
        <v>ecc0b483713e29903ce56a0775bb797899b8e0d1</v>
      </c>
      <c r="D155" t="s">
        <v>43</v>
      </c>
    </row>
    <row r="156" hidden="true" spans="1:4">
      <c r="A156" t="s">
        <v>243</v>
      </c>
      <c r="B156" t="str">
        <f>HYPERLINK("https://github.com/zilliztech/milvus-distributed/commit/19069f97eb8f3b43926f2f3fb100c0da74400045","19069f97eb8f3b43926f2f3fb100c0da74400045")</f>
        <v>19069f97eb8f3b43926f2f3fb100c0da74400045</v>
      </c>
      <c r="D156" t="s">
        <v>43</v>
      </c>
    </row>
    <row r="157" hidden="true" spans="1:4">
      <c r="A157" t="s">
        <v>244</v>
      </c>
      <c r="B157" t="str">
        <f>HYPERLINK("https://github.com/zilliztech/milvus-distributed/commit/bacf024b7cc929da05fc4c615c5f06db51ff3467","bacf024b7cc929da05fc4c615c5f06db51ff3467")</f>
        <v>bacf024b7cc929da05fc4c615c5f06db51ff3467</v>
      </c>
      <c r="D157" t="s">
        <v>159</v>
      </c>
    </row>
    <row r="158" hidden="true" spans="1:4">
      <c r="A158" t="s">
        <v>245</v>
      </c>
      <c r="B158" t="str">
        <f>HYPERLINK("https://github.com/zilliztech/milvus-distributed/commit/9c79910bab4a989bdf395cf9116bd75a5a4d19fc","9c79910bab4a989bdf395cf9116bd75a5a4d19fc")</f>
        <v>9c79910bab4a989bdf395cf9116bd75a5a4d19fc</v>
      </c>
      <c r="D158" t="s">
        <v>43</v>
      </c>
    </row>
    <row r="159" hidden="true" spans="1:4">
      <c r="A159" t="s">
        <v>246</v>
      </c>
      <c r="B159" t="str">
        <f>HYPERLINK("https://github.com/zilliztech/milvus-distributed/commit/336b7440a65ce3737919b12fb1d606cafb19d1e8","336b7440a65ce3737919b12fb1d606cafb19d1e8")</f>
        <v>336b7440a65ce3737919b12fb1d606cafb19d1e8</v>
      </c>
      <c r="D159" t="s">
        <v>247</v>
      </c>
    </row>
    <row r="160" hidden="true" spans="1:4">
      <c r="A160" t="s">
        <v>248</v>
      </c>
      <c r="B160" t="str">
        <f>HYPERLINK("https://github.com/zilliztech/milvus-distributed/commit/453a1c5db5e546f1bf0262ecb68cc3e62c070f61","453a1c5db5e546f1bf0262ecb68cc3e62c070f61")</f>
        <v>453a1c5db5e546f1bf0262ecb68cc3e62c070f61</v>
      </c>
      <c r="D160" t="s">
        <v>159</v>
      </c>
    </row>
    <row r="161" hidden="true" spans="1:4">
      <c r="A161" t="s">
        <v>249</v>
      </c>
      <c r="B161" t="str">
        <f>HYPERLINK("https://github.com/zilliztech/milvus-distributed/commit/088bbdf99a9d147df4392c1b0cca157bc21c15f4","088bbdf99a9d147df4392c1b0cca157bc21c15f4")</f>
        <v>088bbdf99a9d147df4392c1b0cca157bc21c15f4</v>
      </c>
      <c r="D161" t="s">
        <v>250</v>
      </c>
    </row>
    <row r="162" hidden="true" spans="1:4">
      <c r="A162" t="s">
        <v>251</v>
      </c>
      <c r="B162" t="str">
        <f>HYPERLINK("https://github.com/zilliztech/milvus-distributed/commit/0efa38998bc44f48c1744732d5810add36abbe59","0efa38998bc44f48c1744732d5810add36abbe59")</f>
        <v>0efa38998bc44f48c1744732d5810add36abbe59</v>
      </c>
      <c r="D162" t="s">
        <v>43</v>
      </c>
    </row>
    <row r="163" hidden="true" spans="1:4">
      <c r="A163" t="s">
        <v>252</v>
      </c>
      <c r="B163" t="str">
        <f>HYPERLINK("https://github.com/zilliztech/milvus-distributed/commit/eadb4a17a692b2c0c7e8ceb7195b1003517579d4","eadb4a17a692b2c0c7e8ceb7195b1003517579d4")</f>
        <v>eadb4a17a692b2c0c7e8ceb7195b1003517579d4</v>
      </c>
      <c r="D163" t="s">
        <v>253</v>
      </c>
    </row>
    <row r="164" hidden="true" spans="1:4">
      <c r="A164" t="s">
        <v>254</v>
      </c>
      <c r="B164" t="str">
        <f>HYPERLINK("https://github.com/zilliztech/milvus-distributed/commit/dfd59f5a5847c2ccb2abf173e0930593e40d952a","dfd59f5a5847c2ccb2abf173e0930593e40d952a")</f>
        <v>dfd59f5a5847c2ccb2abf173e0930593e40d952a</v>
      </c>
      <c r="D164" t="s">
        <v>43</v>
      </c>
    </row>
    <row r="165" hidden="true" spans="1:4">
      <c r="A165" t="s">
        <v>255</v>
      </c>
      <c r="B165" t="str">
        <f>HYPERLINK("https://github.com/zilliztech/milvus-distributed/commit/668fb8b7f8c3de2261e9748b9f95642531299ac7","668fb8b7f8c3de2261e9748b9f95642531299ac7")</f>
        <v>668fb8b7f8c3de2261e9748b9f95642531299ac7</v>
      </c>
      <c r="D165" t="s">
        <v>43</v>
      </c>
    </row>
    <row r="166" hidden="true" spans="1:4">
      <c r="A166" t="s">
        <v>256</v>
      </c>
      <c r="B166" t="str">
        <f>HYPERLINK("https://github.com/zilliztech/milvus-distributed/commit/ab202d76053a41a95bf8b93aa9775df879d41c85","ab202d76053a41a95bf8b93aa9775df879d41c85")</f>
        <v>ab202d76053a41a95bf8b93aa9775df879d41c85</v>
      </c>
      <c r="D166" t="s">
        <v>43</v>
      </c>
    </row>
    <row r="167" hidden="true" spans="1:4">
      <c r="A167" t="s">
        <v>257</v>
      </c>
      <c r="B167" t="str">
        <f>HYPERLINK("https://github.com/zilliztech/milvus-distributed/commit/d01167a26794cbbcad3a45551a53abdf979583b4","d01167a26794cbbcad3a45551a53abdf979583b4")</f>
        <v>d01167a26794cbbcad3a45551a53abdf979583b4</v>
      </c>
      <c r="D167" t="s">
        <v>43</v>
      </c>
    </row>
    <row r="168" hidden="true" spans="1:4">
      <c r="A168" t="s">
        <v>258</v>
      </c>
      <c r="B168" t="str">
        <f>HYPERLINK("https://github.com/zilliztech/milvus-distributed/commit/cbe2a57c14315d2fb702eb5260e90e0b821de71b","cbe2a57c14315d2fb702eb5260e90e0b821de71b")</f>
        <v>cbe2a57c14315d2fb702eb5260e90e0b821de71b</v>
      </c>
      <c r="D168" t="s">
        <v>43</v>
      </c>
    </row>
    <row r="169" spans="1:4">
      <c r="A169" t="s">
        <v>259</v>
      </c>
      <c r="B169" t="str">
        <f>HYPERLINK("https://github.com/zilliztech/milvus-distributed/commit/3383812122105a272848278132ba346366f57854","3383812122105a272848278132ba346366f57854")</f>
        <v>3383812122105a272848278132ba346366f57854</v>
      </c>
      <c r="C169">
        <v>1</v>
      </c>
      <c r="D169" t="s">
        <v>260</v>
      </c>
    </row>
    <row r="170" hidden="true" spans="1:4">
      <c r="A170" t="s">
        <v>261</v>
      </c>
      <c r="B170" t="str">
        <f>HYPERLINK("https://github.com/zilliztech/milvus-distributed/commit/201594d65711f72096608b67fcfaea13f3fec9f4","201594d65711f72096608b67fcfaea13f3fec9f4")</f>
        <v>201594d65711f72096608b67fcfaea13f3fec9f4</v>
      </c>
      <c r="D170" t="s">
        <v>262</v>
      </c>
    </row>
    <row r="171" hidden="true" spans="1:4">
      <c r="A171" t="s">
        <v>263</v>
      </c>
      <c r="B171" t="str">
        <f>HYPERLINK("https://github.com/zilliztech/milvus-distributed/commit/a6e5dddf2a04ec103bbacddef5fc8a342b124357","a6e5dddf2a04ec103bbacddef5fc8a342b124357")</f>
        <v>a6e5dddf2a04ec103bbacddef5fc8a342b124357</v>
      </c>
      <c r="D171" t="s">
        <v>262</v>
      </c>
    </row>
    <row r="172" hidden="true" spans="1:4">
      <c r="A172" t="s">
        <v>264</v>
      </c>
      <c r="B172" t="str">
        <f>HYPERLINK("https://github.com/zilliztech/milvus-distributed/commit/42811bfa496815fe7c7e734f6eb973097997ca92","42811bfa496815fe7c7e734f6eb973097997ca92")</f>
        <v>42811bfa496815fe7c7e734f6eb973097997ca92</v>
      </c>
      <c r="D172" t="s">
        <v>262</v>
      </c>
    </row>
    <row r="173" hidden="true" spans="1:4">
      <c r="A173" t="s">
        <v>265</v>
      </c>
      <c r="B173" t="str">
        <f>HYPERLINK("https://github.com/zilliztech/milvus-distributed/commit/a0989005faa68eba0f809ac2c9d6b4f300a0117a","a0989005faa68eba0f809ac2c9d6b4f300a0117a")</f>
        <v>a0989005faa68eba0f809ac2c9d6b4f300a0117a</v>
      </c>
      <c r="D173" t="s">
        <v>43</v>
      </c>
    </row>
    <row r="174" hidden="true" spans="1:4">
      <c r="A174" t="s">
        <v>266</v>
      </c>
      <c r="B174" t="str">
        <f>HYPERLINK("https://github.com/zilliztech/milvus-distributed/commit/b36e538953a00761fbc7162a29d81d0da2e0aa08","b36e538953a00761fbc7162a29d81d0da2e0aa08")</f>
        <v>b36e538953a00761fbc7162a29d81d0da2e0aa08</v>
      </c>
      <c r="D174" t="s">
        <v>43</v>
      </c>
    </row>
    <row r="175" hidden="true" spans="1:4">
      <c r="A175" t="s">
        <v>267</v>
      </c>
      <c r="B175" t="str">
        <f>HYPERLINK("https://github.com/zilliztech/milvus-distributed/commit/2b05a25574a975c0d53fdd1ce79825b3c6a7144c","2b05a25574a975c0d53fdd1ce79825b3c6a7144c")</f>
        <v>2b05a25574a975c0d53fdd1ce79825b3c6a7144c</v>
      </c>
      <c r="D175" t="s">
        <v>43</v>
      </c>
    </row>
    <row r="176" hidden="true" spans="1:4">
      <c r="A176" t="s">
        <v>268</v>
      </c>
      <c r="B176" t="str">
        <f>HYPERLINK("https://github.com/zilliztech/milvus-distributed/commit/f8408dc5c367d30e3426cf39d0ce119956afd904","f8408dc5c367d30e3426cf39d0ce119956afd904")</f>
        <v>f8408dc5c367d30e3426cf39d0ce119956afd904</v>
      </c>
      <c r="D176" t="s">
        <v>43</v>
      </c>
    </row>
    <row r="177" hidden="true" spans="1:4">
      <c r="A177" t="s">
        <v>269</v>
      </c>
      <c r="B177" t="str">
        <f>HYPERLINK("https://github.com/zilliztech/milvus-distributed/commit/5fbe04f12e0ad4247b2cf523101cadf57a4133c7","5fbe04f12e0ad4247b2cf523101cadf57a4133c7")</f>
        <v>5fbe04f12e0ad4247b2cf523101cadf57a4133c7</v>
      </c>
      <c r="D177" t="s">
        <v>22</v>
      </c>
    </row>
    <row r="178" hidden="true" spans="1:4">
      <c r="A178" t="s">
        <v>270</v>
      </c>
      <c r="B178" t="str">
        <f>HYPERLINK("https://github.com/zilliztech/milvus-distributed/commit/3f56aab0b4a61f61d4a3158ca6d07c84645be43d","3f56aab0b4a61f61d4a3158ca6d07c84645be43d")</f>
        <v>3f56aab0b4a61f61d4a3158ca6d07c84645be43d</v>
      </c>
      <c r="D178" t="s">
        <v>271</v>
      </c>
    </row>
    <row r="179" spans="1:4">
      <c r="A179" t="s">
        <v>272</v>
      </c>
      <c r="B179" t="str">
        <f>HYPERLINK("https://github.com/zilliztech/milvus-distributed/commit/7250049ecae389e1b0a7b0fdc9b3fccb2d8f7926","7250049ecae389e1b0a7b0fdc9b3fccb2d8f7926")</f>
        <v>7250049ecae389e1b0a7b0fdc9b3fccb2d8f7926</v>
      </c>
      <c r="C179">
        <v>1</v>
      </c>
      <c r="D179" t="s">
        <v>273</v>
      </c>
    </row>
    <row r="180" hidden="true" spans="1:4">
      <c r="A180" t="s">
        <v>274</v>
      </c>
      <c r="B180" t="str">
        <f>HYPERLINK("https://github.com/zilliztech/milvus-distributed/commit/559429087d4b4b819a1dea366ba81effede4f2d0","559429087d4b4b819a1dea366ba81effede4f2d0")</f>
        <v>559429087d4b4b819a1dea366ba81effede4f2d0</v>
      </c>
      <c r="D180" t="s">
        <v>43</v>
      </c>
    </row>
    <row r="181" hidden="true" spans="1:4">
      <c r="A181" t="s">
        <v>275</v>
      </c>
      <c r="B181" t="str">
        <f>HYPERLINK("https://github.com/zilliztech/milvus-distributed/commit/ed9fc767582ed82a7e6450d28889fe8a0d563abe","ed9fc767582ed82a7e6450d28889fe8a0d563abe")</f>
        <v>ed9fc767582ed82a7e6450d28889fe8a0d563abe</v>
      </c>
      <c r="D181" t="s">
        <v>276</v>
      </c>
    </row>
    <row r="182" hidden="true" spans="1:4">
      <c r="A182" t="s">
        <v>277</v>
      </c>
      <c r="B182" t="str">
        <f>HYPERLINK("https://github.com/zilliztech/milvus-distributed/commit/4f69448304f983f323f101f7cffb5887a9712fba","4f69448304f983f323f101f7cffb5887a9712fba")</f>
        <v>4f69448304f983f323f101f7cffb5887a9712fba</v>
      </c>
      <c r="D182" t="s">
        <v>278</v>
      </c>
    </row>
    <row r="183" spans="1:4">
      <c r="A183" t="s">
        <v>279</v>
      </c>
      <c r="B183" t="str">
        <f>HYPERLINK("https://github.com/zilliztech/milvus-distributed/commit/bf4a1eb999f4299a507599d6de83b9462e0fd237","bf4a1eb999f4299a507599d6de83b9462e0fd237")</f>
        <v>bf4a1eb999f4299a507599d6de83b9462e0fd237</v>
      </c>
      <c r="C183">
        <v>1</v>
      </c>
      <c r="D183" t="s">
        <v>280</v>
      </c>
    </row>
    <row r="184" hidden="true" spans="1:4">
      <c r="A184" t="s">
        <v>281</v>
      </c>
      <c r="B184" t="str">
        <f>HYPERLINK("https://github.com/zilliztech/milvus-distributed/commit/5c9b2ec5d356c3bba42c570f5f878e4150a9e025","5c9b2ec5d356c3bba42c570f5f878e4150a9e025")</f>
        <v>5c9b2ec5d356c3bba42c570f5f878e4150a9e025</v>
      </c>
      <c r="D184" t="s">
        <v>282</v>
      </c>
    </row>
    <row r="185" spans="1:4">
      <c r="A185" t="s">
        <v>283</v>
      </c>
      <c r="B185" t="str">
        <f>HYPERLINK("https://github.com/zilliztech/milvus-distributed/commit/fbbc25629b22dcb589ec13bbc4fd4b38a9147128","fbbc25629b22dcb589ec13bbc4fd4b38a9147128")</f>
        <v>fbbc25629b22dcb589ec13bbc4fd4b38a9147128</v>
      </c>
      <c r="C185">
        <v>1</v>
      </c>
      <c r="D185" s="2" t="s">
        <v>284</v>
      </c>
    </row>
    <row r="186" ht="39.4" hidden="true" spans="1:4">
      <c r="A186" t="s">
        <v>285</v>
      </c>
      <c r="B186" t="str">
        <f>HYPERLINK("https://github.com/zilliztech/milvus-distributed/commit/1cfd98b205a227182ee32d5e903451d3fcfe37c1","1cfd98b205a227182ee32d5e903451d3fcfe37c1")</f>
        <v>1cfd98b205a227182ee32d5e903451d3fcfe37c1</v>
      </c>
      <c r="D186" s="1" t="s">
        <v>286</v>
      </c>
    </row>
    <row r="187" ht="39.4" hidden="true" spans="1:4">
      <c r="A187" t="s">
        <v>287</v>
      </c>
      <c r="B187" t="str">
        <f>HYPERLINK("https://github.com/zilliztech/milvus-distributed/commit/97d9b5301a7cf794aa4f49b08e00a39a75f4f553","97d9b5301a7cf794aa4f49b08e00a39a75f4f553")</f>
        <v>97d9b5301a7cf794aa4f49b08e00a39a75f4f553</v>
      </c>
      <c r="D187" s="1" t="s">
        <v>288</v>
      </c>
    </row>
    <row r="188" hidden="true" spans="1:4">
      <c r="A188" t="s">
        <v>289</v>
      </c>
      <c r="B188" t="str">
        <f>HYPERLINK("https://github.com/zilliztech/milvus-distributed/commit/3d514f489b39f2d1f88513c912e7830ee1b2c510","3d514f489b39f2d1f88513c912e7830ee1b2c510")</f>
        <v>3d514f489b39f2d1f88513c912e7830ee1b2c510</v>
      </c>
      <c r="D188" t="s">
        <v>290</v>
      </c>
    </row>
    <row r="189" hidden="true" spans="1:4">
      <c r="A189" t="s">
        <v>291</v>
      </c>
      <c r="B189" t="str">
        <f>HYPERLINK("https://github.com/zilliztech/milvus-distributed/commit/661dbfc47757af711e5992aa4aecf65a3e22103c","661dbfc47757af711e5992aa4aecf65a3e22103c")</f>
        <v>661dbfc47757af711e5992aa4aecf65a3e22103c</v>
      </c>
      <c r="D189" t="s">
        <v>292</v>
      </c>
    </row>
    <row r="190" hidden="true" spans="1:4">
      <c r="A190" t="s">
        <v>293</v>
      </c>
      <c r="B190" t="str">
        <f>HYPERLINK("https://github.com/zilliztech/milvus-distributed/commit/913fb951dcb53954db4401307387ababb810ba98","913fb951dcb53954db4401307387ababb810ba98")</f>
        <v>913fb951dcb53954db4401307387ababb810ba98</v>
      </c>
      <c r="D190" t="s">
        <v>294</v>
      </c>
    </row>
    <row r="191" hidden="true" spans="1:4">
      <c r="A191" t="s">
        <v>295</v>
      </c>
      <c r="B191" t="str">
        <f>HYPERLINK("https://github.com/zilliztech/milvus-distributed/commit/542c56ddc03cd4827b964a1b12288d6aa7fa0b37","542c56ddc03cd4827b964a1b12288d6aa7fa0b37")</f>
        <v>542c56ddc03cd4827b964a1b12288d6aa7fa0b37</v>
      </c>
      <c r="D191" t="s">
        <v>296</v>
      </c>
    </row>
    <row r="192" hidden="true" spans="1:4">
      <c r="A192" t="s">
        <v>297</v>
      </c>
      <c r="B192" t="str">
        <f>HYPERLINK("https://github.com/zilliztech/milvus-distributed/commit/b034c4cea7dcce9957f43d2d24922a6311ffe102","b034c4cea7dcce9957f43d2d24922a6311ffe102")</f>
        <v>b034c4cea7dcce9957f43d2d24922a6311ffe102</v>
      </c>
      <c r="D192" t="s">
        <v>292</v>
      </c>
    </row>
    <row r="193" hidden="true" spans="1:4">
      <c r="A193" t="s">
        <v>298</v>
      </c>
      <c r="B193" t="str">
        <f>HYPERLINK("https://github.com/zilliztech/milvus-distributed/commit/3c1eeedcbc44dfe2d459508ea408d232d8789683","3c1eeedcbc44dfe2d459508ea408d232d8789683")</f>
        <v>3c1eeedcbc44dfe2d459508ea408d232d8789683</v>
      </c>
      <c r="D193" t="s">
        <v>299</v>
      </c>
    </row>
    <row r="194" hidden="true" spans="1:4">
      <c r="A194" t="s">
        <v>300</v>
      </c>
      <c r="B194" t="str">
        <f>HYPERLINK("https://github.com/zilliztech/milvus-distributed/commit/f2018e4daa49e43fefb2d737c02264f5ba03a9f3","f2018e4daa49e43fefb2d737c02264f5ba03a9f3")</f>
        <v>f2018e4daa49e43fefb2d737c02264f5ba03a9f3</v>
      </c>
      <c r="D194" t="s">
        <v>292</v>
      </c>
    </row>
    <row r="195" hidden="true" spans="1:4">
      <c r="A195" t="s">
        <v>301</v>
      </c>
      <c r="B195" t="str">
        <f>HYPERLINK("https://github.com/zilliztech/milvus-distributed/commit/aa662b1eb3122b43c63e8629a95cac7f7454c9fd","aa662b1eb3122b43c63e8629a95cac7f7454c9fd")</f>
        <v>aa662b1eb3122b43c63e8629a95cac7f7454c9fd</v>
      </c>
      <c r="D195" t="s">
        <v>22</v>
      </c>
    </row>
    <row r="196" hidden="true" spans="1:4">
      <c r="A196" t="s">
        <v>302</v>
      </c>
      <c r="B196" t="str">
        <f>HYPERLINK("https://github.com/zilliztech/milvus-distributed/commit/42a6c52870c7796e8c1bf873b45983e0958a2953","42a6c52870c7796e8c1bf873b45983e0958a2953")</f>
        <v>42a6c52870c7796e8c1bf873b45983e0958a2953</v>
      </c>
      <c r="D196" t="s">
        <v>303</v>
      </c>
    </row>
    <row r="197" hidden="true" spans="1:4">
      <c r="A197" t="s">
        <v>304</v>
      </c>
      <c r="B197" t="str">
        <f>HYPERLINK("https://github.com/zilliztech/milvus-distributed/commit/9b0eec90ada560eb545f842417e70de17a5eacf5","9b0eec90ada560eb545f842417e70de17a5eacf5")</f>
        <v>9b0eec90ada560eb545f842417e70de17a5eacf5</v>
      </c>
      <c r="D197" t="s">
        <v>292</v>
      </c>
    </row>
    <row r="198" hidden="true" spans="1:4">
      <c r="A198" t="s">
        <v>305</v>
      </c>
      <c r="B198" t="str">
        <f>HYPERLINK("https://github.com/zilliztech/milvus-distributed/commit/6c7e91a4fc1685c9dc6a6be8fde5ccf96f1aa291","6c7e91a4fc1685c9dc6a6be8fde5ccf96f1aa291")</f>
        <v>6c7e91a4fc1685c9dc6a6be8fde5ccf96f1aa291</v>
      </c>
      <c r="D198" t="s">
        <v>306</v>
      </c>
    </row>
    <row r="199" hidden="true" spans="1:4">
      <c r="A199" t="s">
        <v>307</v>
      </c>
      <c r="B199" t="str">
        <f>HYPERLINK("https://github.com/zilliztech/milvus-distributed/commit/7b861cd4b64fa06b2331df2b290b0510f8d989f9","7b861cd4b64fa06b2331df2b290b0510f8d989f9")</f>
        <v>7b861cd4b64fa06b2331df2b290b0510f8d989f9</v>
      </c>
      <c r="D199" t="s">
        <v>308</v>
      </c>
    </row>
    <row r="200" hidden="true" spans="1:4">
      <c r="A200" t="s">
        <v>309</v>
      </c>
      <c r="B200" t="str">
        <f>HYPERLINK("https://github.com/zilliztech/milvus-distributed/commit/809e5b3c18fcc921240ccdd0e7e55bfef1fef41f","809e5b3c18fcc921240ccdd0e7e55bfef1fef41f")</f>
        <v>809e5b3c18fcc921240ccdd0e7e55bfef1fef41f</v>
      </c>
      <c r="D200" t="s">
        <v>310</v>
      </c>
    </row>
    <row r="201" hidden="true" spans="1:4">
      <c r="A201" t="s">
        <v>311</v>
      </c>
      <c r="B201" t="str">
        <f>HYPERLINK("https://github.com/zilliztech/milvus-distributed/commit/b3888a4f0a9c163d944d259a5720ae1ed3b4e635","b3888a4f0a9c163d944d259a5720ae1ed3b4e635")</f>
        <v>b3888a4f0a9c163d944d259a5720ae1ed3b4e635</v>
      </c>
      <c r="D201" t="s">
        <v>312</v>
      </c>
    </row>
    <row r="202" hidden="true" spans="1:4">
      <c r="A202" t="s">
        <v>313</v>
      </c>
      <c r="B202" t="str">
        <f>HYPERLINK("https://github.com/zilliztech/milvus-distributed/commit/6b218f88ba0f9d6a95805b577509e631460c6bcd","6b218f88ba0f9d6a95805b577509e631460c6bcd")</f>
        <v>6b218f88ba0f9d6a95805b577509e631460c6bcd</v>
      </c>
      <c r="D202" t="s">
        <v>314</v>
      </c>
    </row>
    <row r="203" hidden="true" spans="1:4">
      <c r="A203" t="s">
        <v>315</v>
      </c>
      <c r="B203" t="str">
        <f>HYPERLINK("https://github.com/zilliztech/milvus-distributed/commit/a0e65f2c67ba35663a5e3d30fee69215b12b5572","a0e65f2c67ba35663a5e3d30fee69215b12b5572")</f>
        <v>a0e65f2c67ba35663a5e3d30fee69215b12b5572</v>
      </c>
      <c r="D203" t="s">
        <v>316</v>
      </c>
    </row>
    <row r="204" hidden="true" spans="1:4">
      <c r="A204" t="s">
        <v>317</v>
      </c>
      <c r="B204" t="str">
        <f>HYPERLINK("https://github.com/zilliztech/milvus-distributed/commit/709324fd78a10199278f0ff7bf203512c6c11891","709324fd78a10199278f0ff7bf203512c6c11891")</f>
        <v>709324fd78a10199278f0ff7bf203512c6c11891</v>
      </c>
      <c r="D204" t="s">
        <v>316</v>
      </c>
    </row>
    <row r="205" hidden="true" spans="1:4">
      <c r="A205" t="s">
        <v>318</v>
      </c>
      <c r="B205" t="str">
        <f>HYPERLINK("https://github.com/zilliztech/milvus-distributed/commit/2b0e4c78b97d333a516f4809fc5cb60118aced57","2b0e4c78b97d333a516f4809fc5cb60118aced57")</f>
        <v>2b0e4c78b97d333a516f4809fc5cb60118aced57</v>
      </c>
      <c r="D205" t="s">
        <v>319</v>
      </c>
    </row>
    <row r="206" hidden="true" spans="1:4">
      <c r="A206" t="s">
        <v>320</v>
      </c>
      <c r="B206" t="str">
        <f>HYPERLINK("https://github.com/zilliztech/milvus-distributed/commit/cc0e1a0d54fcb0c66ef23d75f0ea415e0297f464","cc0e1a0d54fcb0c66ef23d75f0ea415e0297f464")</f>
        <v>cc0e1a0d54fcb0c66ef23d75f0ea415e0297f464</v>
      </c>
      <c r="D206" t="s">
        <v>321</v>
      </c>
    </row>
    <row r="207" hidden="true" spans="1:4">
      <c r="A207" t="s">
        <v>322</v>
      </c>
      <c r="B207" t="str">
        <f>HYPERLINK("https://github.com/zilliztech/milvus-distributed/commit/3d8c13cae15ec1f2689bc8b7fb34aa9d573334ab","3d8c13cae15ec1f2689bc8b7fb34aa9d573334ab")</f>
        <v>3d8c13cae15ec1f2689bc8b7fb34aa9d573334ab</v>
      </c>
      <c r="D207" t="s">
        <v>323</v>
      </c>
    </row>
    <row r="208" hidden="true" spans="1:4">
      <c r="A208" t="s">
        <v>324</v>
      </c>
      <c r="B208" t="str">
        <f>HYPERLINK("https://github.com/zilliztech/milvus-distributed/commit/7841dd16d015dc62449b9fd0415dc24772e44cd2","7841dd16d015dc62449b9fd0415dc24772e44cd2")</f>
        <v>7841dd16d015dc62449b9fd0415dc24772e44cd2</v>
      </c>
      <c r="D208" t="s">
        <v>325</v>
      </c>
    </row>
    <row r="209" hidden="true" spans="1:4">
      <c r="A209" t="s">
        <v>326</v>
      </c>
      <c r="B209" t="str">
        <f>HYPERLINK("https://github.com/zilliztech/milvus-distributed/commit/904ed7237cb681c5f664c2e44eed9e1f646a8803","904ed7237cb681c5f664c2e44eed9e1f646a8803")</f>
        <v>904ed7237cb681c5f664c2e44eed9e1f646a8803</v>
      </c>
      <c r="D209" t="s">
        <v>327</v>
      </c>
    </row>
    <row r="210" hidden="true" spans="1:4">
      <c r="A210" t="s">
        <v>328</v>
      </c>
      <c r="B210" t="str">
        <f>HYPERLINK("https://github.com/zilliztech/milvus-distributed/commit/aa8593639bfe3e656b402ece2ca1bdf422761d17","aa8593639bfe3e656b402ece2ca1bdf422761d17")</f>
        <v>aa8593639bfe3e656b402ece2ca1bdf422761d17</v>
      </c>
      <c r="D210" t="s">
        <v>329</v>
      </c>
    </row>
    <row r="211" hidden="true" spans="1:4">
      <c r="A211" t="s">
        <v>330</v>
      </c>
      <c r="B211" t="str">
        <f>HYPERLINK("https://github.com/zilliztech/milvus-distributed/commit/ca664b09491f8b5d1653aff7e5a62938d30c1e8a","ca664b09491f8b5d1653aff7e5a62938d30c1e8a")</f>
        <v>ca664b09491f8b5d1653aff7e5a62938d30c1e8a</v>
      </c>
      <c r="D211" t="s">
        <v>327</v>
      </c>
    </row>
    <row r="212" hidden="true" spans="1:4">
      <c r="A212" t="s">
        <v>331</v>
      </c>
      <c r="B212" t="str">
        <f>HYPERLINK("https://github.com/zilliztech/milvus-distributed/commit/8b50de72f067dd26edc4f120e1843abfcfabd09a","8b50de72f067dd26edc4f120e1843abfcfabd09a")</f>
        <v>8b50de72f067dd26edc4f120e1843abfcfabd09a</v>
      </c>
      <c r="D212" t="s">
        <v>332</v>
      </c>
    </row>
    <row r="213" hidden="true" spans="1:4">
      <c r="A213" t="s">
        <v>333</v>
      </c>
      <c r="B213" t="str">
        <f>HYPERLINK("https://github.com/zilliztech/milvus-distributed/commit/8cd21ebd6f39c96deb4e72b9a80212560e619750","8cd21ebd6f39c96deb4e72b9a80212560e619750")</f>
        <v>8cd21ebd6f39c96deb4e72b9a80212560e619750</v>
      </c>
      <c r="D213" t="s">
        <v>334</v>
      </c>
    </row>
    <row r="214" hidden="true" spans="1:4">
      <c r="A214" t="s">
        <v>335</v>
      </c>
      <c r="B214" t="str">
        <f>HYPERLINK("https://github.com/zilliztech/milvus-distributed/commit/23183d1b9b23640647efb3acbf669ee0eedf0440","23183d1b9b23640647efb3acbf669ee0eedf0440")</f>
        <v>23183d1b9b23640647efb3acbf669ee0eedf0440</v>
      </c>
      <c r="D214" t="s">
        <v>336</v>
      </c>
    </row>
    <row r="215" hidden="true" spans="1:4">
      <c r="A215" t="s">
        <v>337</v>
      </c>
      <c r="B215" t="str">
        <f>HYPERLINK("https://github.com/zilliztech/milvus-distributed/commit/e09f1ec06b067dcc05d41a6e329454823db19554","e09f1ec06b067dcc05d41a6e329454823db19554")</f>
        <v>e09f1ec06b067dcc05d41a6e329454823db19554</v>
      </c>
      <c r="D215" t="s">
        <v>338</v>
      </c>
    </row>
    <row r="216" hidden="true" spans="1:4">
      <c r="A216" t="s">
        <v>339</v>
      </c>
      <c r="B216" t="str">
        <f>HYPERLINK("https://github.com/zilliztech/milvus-distributed/commit/0596a6d1fac79b8c8bbd492c38e4573da4e96775","0596a6d1fac79b8c8bbd492c38e4573da4e96775")</f>
        <v>0596a6d1fac79b8c8bbd492c38e4573da4e96775</v>
      </c>
      <c r="D216" t="s">
        <v>340</v>
      </c>
    </row>
    <row r="217" hidden="true" spans="1:4">
      <c r="A217" t="s">
        <v>341</v>
      </c>
      <c r="B217" t="str">
        <f>HYPERLINK("https://github.com/zilliztech/milvus-distributed/commit/a00da20a02a386a612e72c6648ea1978f9b92523","a00da20a02a386a612e72c6648ea1978f9b92523")</f>
        <v>a00da20a02a386a612e72c6648ea1978f9b92523</v>
      </c>
      <c r="D217" t="s">
        <v>327</v>
      </c>
    </row>
    <row r="218" hidden="true" spans="1:4">
      <c r="A218" t="s">
        <v>342</v>
      </c>
      <c r="B218" t="str">
        <f>HYPERLINK("https://github.com/zilliztech/milvus-distributed/commit/51fe3b463f43f723e7dc7b3d7cfaf6b8bf12672e","51fe3b463f43f723e7dc7b3d7cfaf6b8bf12672e")</f>
        <v>51fe3b463f43f723e7dc7b3d7cfaf6b8bf12672e</v>
      </c>
      <c r="D218" t="s">
        <v>321</v>
      </c>
    </row>
    <row r="219" hidden="true" spans="1:4">
      <c r="A219" t="s">
        <v>343</v>
      </c>
      <c r="B219" t="str">
        <f>HYPERLINK("https://github.com/zilliztech/milvus-distributed/commit/3a28cb9241d9f0fcbdd94b5e99356471f9978e51","3a28cb9241d9f0fcbdd94b5e99356471f9978e51")</f>
        <v>3a28cb9241d9f0fcbdd94b5e99356471f9978e51</v>
      </c>
      <c r="D219" t="s">
        <v>344</v>
      </c>
    </row>
    <row r="220" hidden="true" spans="1:4">
      <c r="A220" t="s">
        <v>345</v>
      </c>
      <c r="B220" t="str">
        <f>HYPERLINK("https://github.com/zilliztech/milvus-distributed/commit/0400b89923e9114cdf77a71187c4f92fe189c61a","0400b89923e9114cdf77a71187c4f92fe189c61a")</f>
        <v>0400b89923e9114cdf77a71187c4f92fe189c61a</v>
      </c>
      <c r="D220" t="s">
        <v>346</v>
      </c>
    </row>
    <row r="221" hidden="true" spans="1:4">
      <c r="A221" t="s">
        <v>347</v>
      </c>
      <c r="B221" t="str">
        <f>HYPERLINK("https://github.com/zilliztech/milvus-distributed/commit/fa0988c35edaf32c698542b410fa78dc66677e9e","fa0988c35edaf32c698542b410fa78dc66677e9e")</f>
        <v>fa0988c35edaf32c698542b410fa78dc66677e9e</v>
      </c>
      <c r="D221" t="s">
        <v>348</v>
      </c>
    </row>
    <row r="222" hidden="true" spans="1:4">
      <c r="A222" t="s">
        <v>349</v>
      </c>
      <c r="B222" t="str">
        <f>HYPERLINK("https://github.com/zilliztech/milvus-distributed/commit/4cc94cc0dbd44377d80fed3e8398ed4ededb1190","4cc94cc0dbd44377d80fed3e8398ed4ededb1190")</f>
        <v>4cc94cc0dbd44377d80fed3e8398ed4ededb1190</v>
      </c>
      <c r="D222" t="s">
        <v>350</v>
      </c>
    </row>
    <row r="223" hidden="true" spans="1:4">
      <c r="A223" t="s">
        <v>351</v>
      </c>
      <c r="B223" t="str">
        <f>HYPERLINK("https://github.com/zilliztech/milvus-distributed/commit/bdfbc2333409c80d08115221828a7fa704718b8b","bdfbc2333409c80d08115221828a7fa704718b8b")</f>
        <v>bdfbc2333409c80d08115221828a7fa704718b8b</v>
      </c>
      <c r="D223" t="s">
        <v>352</v>
      </c>
    </row>
    <row r="224" hidden="true" spans="1:4">
      <c r="A224" t="s">
        <v>353</v>
      </c>
      <c r="B224" t="str">
        <f>HYPERLINK("https://github.com/zilliztech/milvus-distributed/commit/e181b03cd22ccf3762854f57875a958b4301e8df","e181b03cd22ccf3762854f57875a958b4301e8df")</f>
        <v>e181b03cd22ccf3762854f57875a958b4301e8df</v>
      </c>
      <c r="D224" t="s">
        <v>354</v>
      </c>
    </row>
    <row r="225" hidden="true" spans="1:4">
      <c r="A225" t="s">
        <v>355</v>
      </c>
      <c r="B225" t="str">
        <f>HYPERLINK("https://github.com/zilliztech/milvus-distributed/commit/437b614fb173e7957f95cb0f8c41e7f4a27a1ddb","437b614fb173e7957f95cb0f8c41e7f4a27a1ddb")</f>
        <v>437b614fb173e7957f95cb0f8c41e7f4a27a1ddb</v>
      </c>
      <c r="D225" t="s">
        <v>356</v>
      </c>
    </row>
    <row r="226" ht="39.4" hidden="true" spans="1:4">
      <c r="A226" t="s">
        <v>357</v>
      </c>
      <c r="B226" t="str">
        <f>HYPERLINK("https://github.com/zilliztech/milvus-distributed/commit/8f1d82d28b1cd0c18564ea0f2dd822e44349bc36","8f1d82d28b1cd0c18564ea0f2dd822e44349bc36")</f>
        <v>8f1d82d28b1cd0c18564ea0f2dd822e44349bc36</v>
      </c>
      <c r="D226" s="1" t="s">
        <v>358</v>
      </c>
    </row>
    <row r="227" spans="1:4">
      <c r="A227" t="s">
        <v>359</v>
      </c>
      <c r="B227" t="str">
        <f>HYPERLINK("https://github.com/zilliztech/milvus-distributed/commit/98fe46f195bca2f83cc5f68aff37c354e268d609","98fe46f195bca2f83cc5f68aff37c354e268d609")</f>
        <v>98fe46f195bca2f83cc5f68aff37c354e268d609</v>
      </c>
      <c r="C227">
        <v>1</v>
      </c>
      <c r="D227" t="s">
        <v>360</v>
      </c>
    </row>
    <row r="228" hidden="true" spans="1:4">
      <c r="A228" t="s">
        <v>361</v>
      </c>
      <c r="B228" t="str">
        <f>HYPERLINK("https://github.com/zilliztech/milvus-distributed/commit/9150674bfa34ab1cd096c871dff6534eb55b19bb","9150674bfa34ab1cd096c871dff6534eb55b19bb")</f>
        <v>9150674bfa34ab1cd096c871dff6534eb55b19bb</v>
      </c>
      <c r="D228" t="s">
        <v>362</v>
      </c>
    </row>
    <row r="229" hidden="true" spans="1:4">
      <c r="A229" t="s">
        <v>363</v>
      </c>
      <c r="B229" t="str">
        <f>HYPERLINK("https://github.com/zilliztech/milvus-distributed/commit/5c6238755ad8aba73096d66d7649d8266685bb81","5c6238755ad8aba73096d66d7649d8266685bb81")</f>
        <v>5c6238755ad8aba73096d66d7649d8266685bb81</v>
      </c>
      <c r="D229" t="s">
        <v>364</v>
      </c>
    </row>
    <row r="230" hidden="true" spans="1:4">
      <c r="A230" t="s">
        <v>365</v>
      </c>
      <c r="B230" t="str">
        <f>HYPERLINK("https://github.com/zilliztech/milvus-distributed/commit/d1951c2eca4a7385ed3edf61059d4ca1b55097b2","d1951c2eca4a7385ed3edf61059d4ca1b55097b2")</f>
        <v>d1951c2eca4a7385ed3edf61059d4ca1b55097b2</v>
      </c>
      <c r="D230" t="s">
        <v>366</v>
      </c>
    </row>
    <row r="231" hidden="true" spans="1:4">
      <c r="A231" t="s">
        <v>367</v>
      </c>
      <c r="B231" t="str">
        <f>HYPERLINK("https://github.com/zilliztech/milvus-distributed/commit/bf56f73c60def97d72ca266afa504dd9c2809eef","bf56f73c60def97d72ca266afa504dd9c2809eef")</f>
        <v>bf56f73c60def97d72ca266afa504dd9c2809eef</v>
      </c>
      <c r="D231" t="s">
        <v>368</v>
      </c>
    </row>
    <row r="232" hidden="true" spans="1:4">
      <c r="A232" t="s">
        <v>369</v>
      </c>
      <c r="B232" t="str">
        <f>HYPERLINK("https://github.com/zilliztech/milvus-distributed/commit/291e62661487dd695cc97838c5de39a46665111a","291e62661487dd695cc97838c5de39a46665111a")</f>
        <v>291e62661487dd695cc97838c5de39a46665111a</v>
      </c>
      <c r="D232" t="s">
        <v>370</v>
      </c>
    </row>
    <row r="233" spans="1:4">
      <c r="A233" t="s">
        <v>371</v>
      </c>
      <c r="B233" t="str">
        <f>HYPERLINK("https://github.com/zilliztech/milvus-distributed/commit/4f9c812af5a96503fe525afb6948381851fb5bbc","4f9c812af5a96503fe525afb6948381851fb5bbc")</f>
        <v>4f9c812af5a96503fe525afb6948381851fb5bbc</v>
      </c>
      <c r="C233">
        <v>1</v>
      </c>
      <c r="D233" t="s">
        <v>372</v>
      </c>
    </row>
    <row r="234" spans="1:4">
      <c r="A234" t="s">
        <v>373</v>
      </c>
      <c r="B234" t="str">
        <f>HYPERLINK("https://github.com/zilliztech/milvus-distributed/commit/d5f7777f14a15567f58f80d66339eac55d7f8b54","d5f7777f14a15567f58f80d66339eac55d7f8b54")</f>
        <v>d5f7777f14a15567f58f80d66339eac55d7f8b54</v>
      </c>
      <c r="C234">
        <v>1</v>
      </c>
      <c r="D234" t="s">
        <v>374</v>
      </c>
    </row>
    <row r="235" spans="1:4">
      <c r="A235" t="s">
        <v>375</v>
      </c>
      <c r="B235" t="str">
        <f>HYPERLINK("https://github.com/zilliztech/milvus-distributed/commit/21df2c71d5ade99ce7c5d6006c013f9f0f5283f7","21df2c71d5ade99ce7c5d6006c013f9f0f5283f7")</f>
        <v>21df2c71d5ade99ce7c5d6006c013f9f0f5283f7</v>
      </c>
      <c r="C235">
        <v>1</v>
      </c>
      <c r="D235" s="1" t="s">
        <v>376</v>
      </c>
    </row>
    <row r="236" spans="1:4">
      <c r="A236" t="s">
        <v>377</v>
      </c>
      <c r="B236" t="str">
        <f>HYPERLINK("https://github.com/zilliztech/milvus-distributed/commit/816cc90306ea00adefb7f1be96083b00a307e4eb","816cc90306ea00adefb7f1be96083b00a307e4eb")</f>
        <v>816cc90306ea00adefb7f1be96083b00a307e4eb</v>
      </c>
      <c r="C236">
        <v>1</v>
      </c>
      <c r="D236" t="s">
        <v>378</v>
      </c>
    </row>
    <row r="237" spans="1:4">
      <c r="A237" t="s">
        <v>379</v>
      </c>
      <c r="B237" t="str">
        <f>HYPERLINK("https://github.com/zilliztech/milvus-distributed/commit/b813e2111036a8389165711017a5dcd0f3609841","b813e2111036a8389165711017a5dcd0f3609841")</f>
        <v>b813e2111036a8389165711017a5dcd0f3609841</v>
      </c>
      <c r="C237">
        <v>1</v>
      </c>
      <c r="D237" s="1" t="s">
        <v>380</v>
      </c>
    </row>
    <row r="238" hidden="true" spans="1:4">
      <c r="A238" t="s">
        <v>381</v>
      </c>
      <c r="B238" t="str">
        <f>HYPERLINK("https://github.com/zilliztech/milvus-distributed/commit/1a8cc2d4313bf2d3d935da3b78a9e84f9a474eb8","1a8cc2d4313bf2d3d935da3b78a9e84f9a474eb8")</f>
        <v>1a8cc2d4313bf2d3d935da3b78a9e84f9a474eb8</v>
      </c>
      <c r="D238" t="s">
        <v>382</v>
      </c>
    </row>
    <row r="239" hidden="true" spans="1:4">
      <c r="A239" t="s">
        <v>383</v>
      </c>
      <c r="B239" t="str">
        <f>HYPERLINK("https://github.com/zilliztech/milvus-distributed/commit/6b4e7b57bd1c85db64ddf9aee17a5e4c48b3d70a","6b4e7b57bd1c85db64ddf9aee17a5e4c48b3d70a")</f>
        <v>6b4e7b57bd1c85db64ddf9aee17a5e4c48b3d70a</v>
      </c>
      <c r="D239" t="s">
        <v>384</v>
      </c>
    </row>
    <row r="240" spans="1:4">
      <c r="A240" t="s">
        <v>385</v>
      </c>
      <c r="B240" t="str">
        <f>HYPERLINK("https://github.com/zilliztech/milvus-distributed/commit/25d6ac23fb89f544841c56d349269f8e0450e408","25d6ac23fb89f544841c56d349269f8e0450e408")</f>
        <v>25d6ac23fb89f544841c56d349269f8e0450e408</v>
      </c>
      <c r="C240">
        <v>1</v>
      </c>
      <c r="D240" t="s">
        <v>386</v>
      </c>
    </row>
    <row r="241" spans="1:4">
      <c r="A241" t="s">
        <v>387</v>
      </c>
      <c r="B241" t="str">
        <f>HYPERLINK("https://github.com/zilliztech/milvus-distributed/commit/b319f6fb55dc3e20227f60c3b5e856aeaffc1421","b319f6fb55dc3e20227f60c3b5e856aeaffc1421")</f>
        <v>b319f6fb55dc3e20227f60c3b5e856aeaffc1421</v>
      </c>
      <c r="C241">
        <v>1</v>
      </c>
      <c r="D241" s="1" t="s">
        <v>388</v>
      </c>
    </row>
    <row r="242" hidden="true" spans="1:4">
      <c r="A242" t="s">
        <v>389</v>
      </c>
      <c r="B242" t="str">
        <f>HYPERLINK("https://github.com/zilliztech/milvus-distributed/commit/a574ec2b719c0a25864a5daad238ec9eafd3c252","a574ec2b719c0a25864a5daad238ec9eafd3c252")</f>
        <v>a574ec2b719c0a25864a5daad238ec9eafd3c252</v>
      </c>
      <c r="D242" t="s">
        <v>390</v>
      </c>
    </row>
    <row r="243" spans="1:4">
      <c r="A243" t="s">
        <v>391</v>
      </c>
      <c r="B243" t="str">
        <f>HYPERLINK("https://github.com/zilliztech/milvus-distributed/commit/67bccd0baef62f449d5937e4ecf784329f050312","67bccd0baef62f449d5937e4ecf784329f050312")</f>
        <v>67bccd0baef62f449d5937e4ecf784329f050312</v>
      </c>
      <c r="C243">
        <v>1</v>
      </c>
      <c r="D243" s="1" t="s">
        <v>392</v>
      </c>
    </row>
    <row r="244" ht="65.65" hidden="true" spans="1:4">
      <c r="A244" t="s">
        <v>393</v>
      </c>
      <c r="B244" t="str">
        <f>HYPERLINK("https://github.com/zilliztech/milvus-distributed/commit/7e8708926cb25d09583fb1d7d77d2ec5400d8d46","7e8708926cb25d09583fb1d7d77d2ec5400d8d46")</f>
        <v>7e8708926cb25d09583fb1d7d77d2ec5400d8d46</v>
      </c>
      <c r="D244" s="1" t="s">
        <v>394</v>
      </c>
    </row>
    <row r="245" spans="1:4">
      <c r="A245" t="s">
        <v>395</v>
      </c>
      <c r="B245" t="str">
        <f>HYPERLINK("https://github.com/zilliztech/milvus-distributed/commit/922b3a2704591a4616e3599ef92405466f580165","922b3a2704591a4616e3599ef92405466f580165")</f>
        <v>922b3a2704591a4616e3599ef92405466f580165</v>
      </c>
      <c r="C245">
        <v>1</v>
      </c>
      <c r="D245" s="1" t="s">
        <v>195</v>
      </c>
    </row>
    <row r="246" spans="1:4">
      <c r="A246" t="s">
        <v>396</v>
      </c>
      <c r="B246" t="str">
        <f>HYPERLINK("https://github.com/zilliztech/milvus-distributed/commit/7e0af9d270357edea895b1516c91d4d6281e7c74","7e0af9d270357edea895b1516c91d4d6281e7c74")</f>
        <v>7e0af9d270357edea895b1516c91d4d6281e7c74</v>
      </c>
      <c r="C246">
        <v>1</v>
      </c>
      <c r="D246" t="s">
        <v>397</v>
      </c>
    </row>
    <row r="247" spans="1:4">
      <c r="A247" t="s">
        <v>398</v>
      </c>
      <c r="B247" t="str">
        <f>HYPERLINK("https://github.com/zilliztech/milvus-distributed/commit/e18ec7d077ffbe3187c7682318934d9800fb064e","e18ec7d077ffbe3187c7682318934d9800fb064e")</f>
        <v>e18ec7d077ffbe3187c7682318934d9800fb064e</v>
      </c>
      <c r="C247">
        <v>1</v>
      </c>
      <c r="D247" t="s">
        <v>399</v>
      </c>
    </row>
    <row r="248" hidden="true" spans="1:4">
      <c r="A248" t="s">
        <v>400</v>
      </c>
      <c r="B248" t="str">
        <f>HYPERLINK("https://github.com/zilliztech/milvus-distributed/commit/762852af6ff7b37316a7a5d10e46abb4d0976e23","762852af6ff7b37316a7a5d10e46abb4d0976e23")</f>
        <v>762852af6ff7b37316a7a5d10e46abb4d0976e23</v>
      </c>
      <c r="D248" s="1" t="s">
        <v>401</v>
      </c>
    </row>
    <row r="249" ht="39.4" hidden="true" spans="1:4">
      <c r="A249" t="s">
        <v>402</v>
      </c>
      <c r="B249" t="str">
        <f>HYPERLINK("https://github.com/zilliztech/milvus-distributed/commit/f9be5ad428b1b559a13e8d764224ba3cd9b2aaf8","f9be5ad428b1b559a13e8d764224ba3cd9b2aaf8")</f>
        <v>f9be5ad428b1b559a13e8d764224ba3cd9b2aaf8</v>
      </c>
      <c r="D249" s="1" t="s">
        <v>403</v>
      </c>
    </row>
    <row r="250" spans="1:4">
      <c r="A250" t="s">
        <v>404</v>
      </c>
      <c r="B250" t="str">
        <f>HYPERLINK("https://github.com/zilliztech/milvus-distributed/commit/700ed70f418e310e1e6b76c86bd470e790c2a556","700ed70f418e310e1e6b76c86bd470e790c2a556")</f>
        <v>700ed70f418e310e1e6b76c86bd470e790c2a556</v>
      </c>
      <c r="C250">
        <v>1</v>
      </c>
      <c r="D250" s="1" t="s">
        <v>405</v>
      </c>
    </row>
    <row r="251" spans="1:4">
      <c r="A251" t="s">
        <v>406</v>
      </c>
      <c r="B251" t="str">
        <f>HYPERLINK("https://github.com/zilliztech/milvus-distributed/commit/79e42a184d83fc69508dc536eb998f3dc7800b97","79e42a184d83fc69508dc536eb998f3dc7800b97")</f>
        <v>79e42a184d83fc69508dc536eb998f3dc7800b97</v>
      </c>
      <c r="C251">
        <v>1</v>
      </c>
      <c r="D251" s="1" t="s">
        <v>407</v>
      </c>
    </row>
    <row r="252" hidden="true" spans="1:4">
      <c r="A252" t="s">
        <v>408</v>
      </c>
      <c r="B252" t="str">
        <f>HYPERLINK("https://github.com/zilliztech/milvus-distributed/commit/15a3509a8885d4e2e658dd9b0e2a5c4610b6212b","15a3509a8885d4e2e658dd9b0e2a5c4610b6212b")</f>
        <v>15a3509a8885d4e2e658dd9b0e2a5c4610b6212b</v>
      </c>
      <c r="D252" t="s">
        <v>409</v>
      </c>
    </row>
    <row r="253" spans="1:4">
      <c r="A253" t="s">
        <v>410</v>
      </c>
      <c r="B253" t="str">
        <f>HYPERLINK("https://github.com/zilliztech/milvus-distributed/commit/096f39f40ecc3fa9f817eb49e31ad1b5e475c619","096f39f40ecc3fa9f817eb49e31ad1b5e475c619")</f>
        <v>096f39f40ecc3fa9f817eb49e31ad1b5e475c619</v>
      </c>
      <c r="C253">
        <v>1</v>
      </c>
      <c r="D253" t="s">
        <v>411</v>
      </c>
    </row>
    <row r="254" spans="1:4">
      <c r="A254" t="s">
        <v>412</v>
      </c>
      <c r="B254" t="str">
        <f>HYPERLINK("https://github.com/zilliztech/milvus-distributed/commit/bfe293d71deaf2bda57e3628f3c3a161a71ccbfe","bfe293d71deaf2bda57e3628f3c3a161a71ccbfe")</f>
        <v>bfe293d71deaf2bda57e3628f3c3a161a71ccbfe</v>
      </c>
      <c r="C254">
        <v>1</v>
      </c>
      <c r="D254" s="1" t="s">
        <v>413</v>
      </c>
    </row>
    <row r="255" hidden="true" spans="1:4">
      <c r="A255" t="s">
        <v>414</v>
      </c>
      <c r="B255" t="str">
        <f>HYPERLINK("https://github.com/zilliztech/milvus-distributed/commit/30a555e1ce1d2ed1cfc62ce98163df95e80921e1","30a555e1ce1d2ed1cfc62ce98163df95e80921e1")</f>
        <v>30a555e1ce1d2ed1cfc62ce98163df95e80921e1</v>
      </c>
      <c r="D255" t="s">
        <v>415</v>
      </c>
    </row>
    <row r="256" hidden="true" spans="1:4">
      <c r="A256" t="s">
        <v>416</v>
      </c>
      <c r="B256" t="str">
        <f>HYPERLINK("https://github.com/zilliztech/milvus-distributed/commit/239fa884287d05c52d9903daadf5309ff9b0e5dd","239fa884287d05c52d9903daadf5309ff9b0e5dd")</f>
        <v>239fa884287d05c52d9903daadf5309ff9b0e5dd</v>
      </c>
      <c r="D256" t="s">
        <v>50</v>
      </c>
    </row>
    <row r="257" spans="1:4">
      <c r="A257" t="s">
        <v>417</v>
      </c>
      <c r="B257" t="str">
        <f>HYPERLINK("https://github.com/zilliztech/milvus-distributed/commit/f332bb4e06821e6e4d162e3fad71f8d2c5555a77","f332bb4e06821e6e4d162e3fad71f8d2c5555a77")</f>
        <v>f332bb4e06821e6e4d162e3fad71f8d2c5555a77</v>
      </c>
      <c r="C257">
        <v>1</v>
      </c>
      <c r="D257" t="s">
        <v>418</v>
      </c>
    </row>
    <row r="258" spans="1:4">
      <c r="A258" t="s">
        <v>419</v>
      </c>
      <c r="B258" t="str">
        <f>HYPERLINK("https://github.com/zilliztech/milvus-distributed/commit/49a4942a950c146143fd84052879c1b576c880f8","49a4942a950c146143fd84052879c1b576c880f8")</f>
        <v>49a4942a950c146143fd84052879c1b576c880f8</v>
      </c>
      <c r="C258">
        <v>1</v>
      </c>
      <c r="D258" t="s">
        <v>420</v>
      </c>
    </row>
    <row r="259" hidden="true" spans="1:4">
      <c r="A259" t="s">
        <v>421</v>
      </c>
      <c r="B259" t="str">
        <f>HYPERLINK("https://github.com/zilliztech/milvus-distributed/commit/edbbdae10b549378abbfbdba3f29ff1ac1784d15","edbbdae10b549378abbfbdba3f29ff1ac1784d15")</f>
        <v>edbbdae10b549378abbfbdba3f29ff1ac1784d15</v>
      </c>
      <c r="D259" t="s">
        <v>422</v>
      </c>
    </row>
    <row r="260" hidden="true" spans="1:4">
      <c r="A260" t="s">
        <v>423</v>
      </c>
      <c r="B260" t="str">
        <f>HYPERLINK("https://github.com/zilliztech/milvus-distributed/commit/1df928175ffce9168729f3f3d85cd44d93d6d9bd","1df928175ffce9168729f3f3d85cd44d93d6d9bd")</f>
        <v>1df928175ffce9168729f3f3d85cd44d93d6d9bd</v>
      </c>
      <c r="D260" t="s">
        <v>424</v>
      </c>
    </row>
    <row r="261" hidden="true" spans="1:4">
      <c r="A261" t="s">
        <v>425</v>
      </c>
      <c r="B261" t="str">
        <f>HYPERLINK("https://github.com/zilliztech/milvus-distributed/commit/d4fe8268c990e63f386016cfe0ca9e46edd8200a","d4fe8268c990e63f386016cfe0ca9e46edd8200a")</f>
        <v>d4fe8268c990e63f386016cfe0ca9e46edd8200a</v>
      </c>
      <c r="D261" t="s">
        <v>426</v>
      </c>
    </row>
    <row r="262" spans="1:4">
      <c r="A262" t="s">
        <v>427</v>
      </c>
      <c r="B262" t="str">
        <f>HYPERLINK("https://github.com/zilliztech/milvus-distributed/commit/1356d45f81d626c4e0adff47dd31ce1d61877e40","1356d45f81d626c4e0adff47dd31ce1d61877e40")</f>
        <v>1356d45f81d626c4e0adff47dd31ce1d61877e40</v>
      </c>
      <c r="C262">
        <v>1</v>
      </c>
      <c r="D262" t="s">
        <v>428</v>
      </c>
    </row>
    <row r="263" hidden="true" spans="1:4">
      <c r="A263" t="s">
        <v>429</v>
      </c>
      <c r="B263" t="str">
        <f>HYPERLINK("https://github.com/zilliztech/milvus-distributed/commit/63277e1dd13cbe963bf0bc6b34409308f0d98d7a","63277e1dd13cbe963bf0bc6b34409308f0d98d7a")</f>
        <v>63277e1dd13cbe963bf0bc6b34409308f0d98d7a</v>
      </c>
      <c r="D263" t="s">
        <v>430</v>
      </c>
    </row>
    <row r="264" ht="39.4" hidden="true" spans="1:4">
      <c r="A264" t="s">
        <v>431</v>
      </c>
      <c r="B264" t="str">
        <f>HYPERLINK("https://github.com/zilliztech/milvus-distributed/commit/a555ba0c96ef7d77f71df858e09f252b24e83870","a555ba0c96ef7d77f71df858e09f252b24e83870")</f>
        <v>a555ba0c96ef7d77f71df858e09f252b24e83870</v>
      </c>
      <c r="D264" s="1" t="s">
        <v>432</v>
      </c>
    </row>
    <row r="265" spans="1:4">
      <c r="A265" t="s">
        <v>433</v>
      </c>
      <c r="B265" t="str">
        <f>HYPERLINK("https://github.com/zilliztech/milvus-distributed/commit/6b667e65610a72ca6d34f01dab61e9f06161e4d3","6b667e65610a72ca6d34f01dab61e9f06161e4d3")</f>
        <v>6b667e65610a72ca6d34f01dab61e9f06161e4d3</v>
      </c>
      <c r="C265">
        <v>1</v>
      </c>
      <c r="D265" s="1" t="s">
        <v>434</v>
      </c>
    </row>
    <row r="266" spans="1:4">
      <c r="A266" t="s">
        <v>435</v>
      </c>
      <c r="B266" t="str">
        <f>HYPERLINK("https://github.com/zilliztech/milvus-distributed/commit/68682598c6938fa91585c82e1659041a5176c703","68682598c6938fa91585c82e1659041a5176c703")</f>
        <v>68682598c6938fa91585c82e1659041a5176c703</v>
      </c>
      <c r="C266">
        <v>1</v>
      </c>
      <c r="D266" t="s">
        <v>436</v>
      </c>
    </row>
    <row r="267" hidden="true" spans="1:4">
      <c r="A267" t="s">
        <v>437</v>
      </c>
      <c r="B267" t="str">
        <f>HYPERLINK("https://github.com/zilliztech/milvus-distributed/commit/cac71128942bcd8dc5e270470bf4a8412b71f093","cac71128942bcd8dc5e270470bf4a8412b71f093")</f>
        <v>cac71128942bcd8dc5e270470bf4a8412b71f093</v>
      </c>
      <c r="D267" t="s">
        <v>438</v>
      </c>
    </row>
    <row r="268" hidden="true" spans="1:4">
      <c r="A268" t="s">
        <v>439</v>
      </c>
      <c r="B268" t="str">
        <f>HYPERLINK("https://github.com/zilliztech/milvus-distributed/commit/ef79a868dab010ad22d19834a88a22100bcfed81","ef79a868dab010ad22d19834a88a22100bcfed81")</f>
        <v>ef79a868dab010ad22d19834a88a22100bcfed81</v>
      </c>
      <c r="D268" t="s">
        <v>440</v>
      </c>
    </row>
    <row r="269" spans="1:4">
      <c r="A269" t="s">
        <v>441</v>
      </c>
      <c r="B269" t="str">
        <f>HYPERLINK("https://github.com/zilliztech/milvus-distributed/commit/52201c5bcb281287cff7616e76e07c219c2cf48b","52201c5bcb281287cff7616e76e07c219c2cf48b")</f>
        <v>52201c5bcb281287cff7616e76e07c219c2cf48b</v>
      </c>
      <c r="C269">
        <v>1</v>
      </c>
      <c r="D269" s="1" t="s">
        <v>442</v>
      </c>
    </row>
    <row r="270" hidden="true" spans="1:4">
      <c r="A270" t="s">
        <v>443</v>
      </c>
      <c r="B270" t="str">
        <f>HYPERLINK("https://github.com/zilliztech/milvus-distributed/commit/e9bd5475cb386d55e0a434a161898c68b11ff011","e9bd5475cb386d55e0a434a161898c68b11ff011")</f>
        <v>e9bd5475cb386d55e0a434a161898c68b11ff011</v>
      </c>
      <c r="D270" t="s">
        <v>444</v>
      </c>
    </row>
    <row r="271" hidden="true" spans="1:4">
      <c r="A271" t="s">
        <v>445</v>
      </c>
      <c r="B271" t="str">
        <f>HYPERLINK("https://github.com/zilliztech/milvus-distributed/commit/0b94630247078acde2a081bd67e75b6a00b077c1","0b94630247078acde2a081bd67e75b6a00b077c1")</f>
        <v>0b94630247078acde2a081bd67e75b6a00b077c1</v>
      </c>
      <c r="D271" t="s">
        <v>446</v>
      </c>
    </row>
    <row r="272" spans="1:4">
      <c r="A272" t="s">
        <v>447</v>
      </c>
      <c r="B272" t="str">
        <f>HYPERLINK("https://github.com/zilliztech/milvus-distributed/commit/e82f8aed2ee4a69ee93dd302c664798cbb8abeda","e82f8aed2ee4a69ee93dd302c664798cbb8abeda")</f>
        <v>e82f8aed2ee4a69ee93dd302c664798cbb8abeda</v>
      </c>
      <c r="C272">
        <v>1</v>
      </c>
      <c r="D272" s="1" t="s">
        <v>448</v>
      </c>
    </row>
    <row r="273" hidden="true" spans="1:4">
      <c r="A273" t="s">
        <v>449</v>
      </c>
      <c r="B273" t="str">
        <f>HYPERLINK("https://github.com/zilliztech/milvus-distributed/commit/4e3ffce18a8000510c620fbe06f53c24c9db81e9","4e3ffce18a8000510c620fbe06f53c24c9db81e9")</f>
        <v>4e3ffce18a8000510c620fbe06f53c24c9db81e9</v>
      </c>
      <c r="D273" t="s">
        <v>450</v>
      </c>
    </row>
    <row r="274" hidden="true" spans="1:4">
      <c r="A274" t="s">
        <v>451</v>
      </c>
      <c r="B274" t="str">
        <f>HYPERLINK("https://github.com/zilliztech/milvus-distributed/commit/1fa6147eb578277359ebf60849d4706f9ac46b2a","1fa6147eb578277359ebf60849d4706f9ac46b2a")</f>
        <v>1fa6147eb578277359ebf60849d4706f9ac46b2a</v>
      </c>
      <c r="D274" t="s">
        <v>452</v>
      </c>
    </row>
    <row r="275" hidden="true" spans="1:4">
      <c r="A275" t="s">
        <v>453</v>
      </c>
      <c r="B275" t="str">
        <f>HYPERLINK("https://github.com/zilliztech/milvus-distributed/commit/3c0a004f428e4567fab01ad62dfc7c394a6c3820","3c0a004f428e4567fab01ad62dfc7c394a6c3820")</f>
        <v>3c0a004f428e4567fab01ad62dfc7c394a6c3820</v>
      </c>
      <c r="D275" t="s">
        <v>454</v>
      </c>
    </row>
    <row r="276" spans="1:4">
      <c r="A276" t="s">
        <v>455</v>
      </c>
      <c r="B276" t="str">
        <f>HYPERLINK("https://github.com/zilliztech/milvus-distributed/commit/606a0f7fdaa43b04c4b9d5049c459ac3c0b5ced2","606a0f7fdaa43b04c4b9d5049c459ac3c0b5ced2")</f>
        <v>606a0f7fdaa43b04c4b9d5049c459ac3c0b5ced2</v>
      </c>
      <c r="C276">
        <v>1</v>
      </c>
      <c r="D276" s="1" t="s">
        <v>456</v>
      </c>
    </row>
    <row r="277" hidden="true" spans="1:4">
      <c r="A277" t="s">
        <v>457</v>
      </c>
      <c r="B277" t="str">
        <f>HYPERLINK("https://github.com/zilliztech/milvus-distributed/commit/4f47955c37e0e9e3bb0c0c577dad577d7de49e85","4f47955c37e0e9e3bb0c0c577dad577d7de49e85")</f>
        <v>4f47955c37e0e9e3bb0c0c577dad577d7de49e85</v>
      </c>
      <c r="D277" t="s">
        <v>458</v>
      </c>
    </row>
    <row r="278" hidden="true" spans="1:4">
      <c r="A278" t="s">
        <v>459</v>
      </c>
      <c r="B278" t="str">
        <f>HYPERLINK("https://github.com/zilliztech/milvus-distributed/commit/55a3c248438ec6a13be03e092e2ffce37bf6e029","55a3c248438ec6a13be03e092e2ffce37bf6e029")</f>
        <v>55a3c248438ec6a13be03e092e2ffce37bf6e029</v>
      </c>
      <c r="D278" t="s">
        <v>460</v>
      </c>
    </row>
    <row r="279" hidden="true" spans="1:4">
      <c r="A279" t="s">
        <v>461</v>
      </c>
      <c r="B279" t="str">
        <f>HYPERLINK("https://github.com/zilliztech/milvus-distributed/commit/fa00f684d83178ee54a3aa29741a31ffd93a4517","fa00f684d83178ee54a3aa29741a31ffd93a4517")</f>
        <v>fa00f684d83178ee54a3aa29741a31ffd93a4517</v>
      </c>
      <c r="D279" t="s">
        <v>462</v>
      </c>
    </row>
    <row r="280" spans="1:4">
      <c r="A280" t="s">
        <v>463</v>
      </c>
      <c r="B280" t="str">
        <f>HYPERLINK("https://github.com/zilliztech/milvus-distributed/commit/dd08289a0e4e0f393257eeded15cf83b2d67203c","dd08289a0e4e0f393257eeded15cf83b2d67203c")</f>
        <v>dd08289a0e4e0f393257eeded15cf83b2d67203c</v>
      </c>
      <c r="C280">
        <v>1</v>
      </c>
      <c r="D280" s="1" t="s">
        <v>464</v>
      </c>
    </row>
    <row r="281" hidden="true" spans="1:4">
      <c r="A281" t="s">
        <v>465</v>
      </c>
      <c r="B281" t="str">
        <f>HYPERLINK("https://github.com/zilliztech/milvus-distributed/commit/ce72ced4a99a14e4cab9d0a7cffa62abe86c723d","ce72ced4a99a14e4cab9d0a7cffa62abe86c723d")</f>
        <v>ce72ced4a99a14e4cab9d0a7cffa62abe86c723d</v>
      </c>
      <c r="D281" t="s">
        <v>466</v>
      </c>
    </row>
    <row r="282" hidden="true" spans="1:4">
      <c r="A282" t="s">
        <v>467</v>
      </c>
      <c r="B282" t="str">
        <f>HYPERLINK("https://github.com/zilliztech/milvus-distributed/commit/db8cdf7aaab7e452d52540afbff2248b3337f74d","db8cdf7aaab7e452d52540afbff2248b3337f74d")</f>
        <v>db8cdf7aaab7e452d52540afbff2248b3337f74d</v>
      </c>
      <c r="D282" t="s">
        <v>468</v>
      </c>
    </row>
    <row r="283" hidden="true" spans="1:4">
      <c r="A283" t="s">
        <v>469</v>
      </c>
      <c r="B283" t="str">
        <f>HYPERLINK("https://github.com/zilliztech/milvus-distributed/commit/3a1883cadb028939eac229703f716f06d9e2817c","3a1883cadb028939eac229703f716f06d9e2817c")</f>
        <v>3a1883cadb028939eac229703f716f06d9e2817c</v>
      </c>
      <c r="D283" t="s">
        <v>470</v>
      </c>
    </row>
    <row r="284" hidden="true" spans="1:4">
      <c r="A284" t="s">
        <v>471</v>
      </c>
      <c r="B284" t="str">
        <f>HYPERLINK("https://github.com/zilliztech/milvus-distributed/commit/202be7ca5a1e44a08986ebe734a1823b2602198c","202be7ca5a1e44a08986ebe734a1823b2602198c")</f>
        <v>202be7ca5a1e44a08986ebe734a1823b2602198c</v>
      </c>
      <c r="D284" t="s">
        <v>472</v>
      </c>
    </row>
    <row r="285" hidden="true" spans="1:4">
      <c r="A285" t="s">
        <v>473</v>
      </c>
      <c r="B285" t="str">
        <f>HYPERLINK("https://github.com/zilliztech/milvus-distributed/commit/1941a020295396a0922d376e2ab4cb0bbdbcaf67","1941a020295396a0922d376e2ab4cb0bbdbcaf67")</f>
        <v>1941a020295396a0922d376e2ab4cb0bbdbcaf67</v>
      </c>
      <c r="D285" t="s">
        <v>474</v>
      </c>
    </row>
    <row r="286" spans="1:4">
      <c r="A286" t="s">
        <v>475</v>
      </c>
      <c r="B286" t="str">
        <f>HYPERLINK("https://github.com/zilliztech/milvus-distributed/commit/ad78afe5f77726aee1b474962278b3c027a1b89d","ad78afe5f77726aee1b474962278b3c027a1b89d")</f>
        <v>ad78afe5f77726aee1b474962278b3c027a1b89d</v>
      </c>
      <c r="C286">
        <v>1</v>
      </c>
      <c r="D286" t="s">
        <v>476</v>
      </c>
    </row>
    <row r="287" hidden="true" spans="1:4">
      <c r="A287" t="s">
        <v>477</v>
      </c>
      <c r="B287" t="str">
        <f>HYPERLINK("https://github.com/zilliztech/milvus-distributed/commit/52954fe9af572744e27fab65befa0b88adf039e5","52954fe9af572744e27fab65befa0b88adf039e5")</f>
        <v>52954fe9af572744e27fab65befa0b88adf039e5</v>
      </c>
      <c r="D287" t="s">
        <v>478</v>
      </c>
    </row>
    <row r="288" hidden="true" spans="1:4">
      <c r="A288" t="s">
        <v>479</v>
      </c>
      <c r="B288" t="str">
        <f>HYPERLINK("https://github.com/zilliztech/milvus-distributed/commit/f8e12f2709f19b2c0808490c80276d69ae06a876","f8e12f2709f19b2c0808490c80276d69ae06a876")</f>
        <v>f8e12f2709f19b2c0808490c80276d69ae06a876</v>
      </c>
      <c r="D288" t="s">
        <v>480</v>
      </c>
    </row>
    <row r="289" hidden="true" spans="1:4">
      <c r="A289" t="s">
        <v>481</v>
      </c>
      <c r="B289" t="str">
        <f>HYPERLINK("https://github.com/zilliztech/milvus-distributed/commit/c1dd2178d4165c61cf8c54620d0747629a9723ef","c1dd2178d4165c61cf8c54620d0747629a9723ef")</f>
        <v>c1dd2178d4165c61cf8c54620d0747629a9723ef</v>
      </c>
      <c r="D289" t="s">
        <v>43</v>
      </c>
    </row>
    <row r="290" hidden="true" spans="1:4">
      <c r="A290" t="s">
        <v>482</v>
      </c>
      <c r="B290" t="str">
        <f>HYPERLINK("https://github.com/zilliztech/milvus-distributed/commit/a6ccdee1a0ace3dbea6fcb01c9bd0607034b9e07","a6ccdee1a0ace3dbea6fcb01c9bd0607034b9e07")</f>
        <v>a6ccdee1a0ace3dbea6fcb01c9bd0607034b9e07</v>
      </c>
      <c r="D290" t="s">
        <v>483</v>
      </c>
    </row>
    <row r="291" hidden="true" spans="1:4">
      <c r="A291" t="s">
        <v>484</v>
      </c>
      <c r="B291" t="str">
        <f>HYPERLINK("https://github.com/zilliztech/milvus-distributed/commit/55fff4925e867a286355f9f2947f4ef7c94be1b8","55fff4925e867a286355f9f2947f4ef7c94be1b8")</f>
        <v>55fff4925e867a286355f9f2947f4ef7c94be1b8</v>
      </c>
      <c r="D291" t="s">
        <v>485</v>
      </c>
    </row>
    <row r="292" hidden="true" spans="1:4">
      <c r="A292" t="s">
        <v>486</v>
      </c>
      <c r="B292" t="str">
        <f>HYPERLINK("https://github.com/zilliztech/milvus-distributed/commit/444e6c424a008745eec2fa4545d9a20e8a35c9d6","444e6c424a008745eec2fa4545d9a20e8a35c9d6")</f>
        <v>444e6c424a008745eec2fa4545d9a20e8a35c9d6</v>
      </c>
      <c r="D292" t="s">
        <v>43</v>
      </c>
    </row>
    <row r="293" spans="1:4">
      <c r="A293" t="s">
        <v>487</v>
      </c>
      <c r="B293" t="str">
        <f>HYPERLINK("https://github.com/zilliztech/milvus-distributed/commit/b46b5651cbe24ddaa4545edaf2cf94b811be8123","b46b5651cbe24ddaa4545edaf2cf94b811be8123")</f>
        <v>b46b5651cbe24ddaa4545edaf2cf94b811be8123</v>
      </c>
      <c r="C293">
        <v>1</v>
      </c>
      <c r="D293" t="s">
        <v>488</v>
      </c>
    </row>
    <row r="294" hidden="true" spans="1:4">
      <c r="A294" t="s">
        <v>489</v>
      </c>
      <c r="B294" t="str">
        <f>HYPERLINK("https://github.com/zilliztech/milvus-distributed/commit/453a3baa6dcbcf20e4072996adfc18e7020eb8f6","453a3baa6dcbcf20e4072996adfc18e7020eb8f6")</f>
        <v>453a3baa6dcbcf20e4072996adfc18e7020eb8f6</v>
      </c>
      <c r="D294" t="s">
        <v>490</v>
      </c>
    </row>
    <row r="295" hidden="true" spans="1:4">
      <c r="A295" t="s">
        <v>491</v>
      </c>
      <c r="B295" t="str">
        <f>HYPERLINK("https://github.com/zilliztech/milvus-distributed/commit/f0b9f58a416066736dd8eb5cca28e1beb2f6c00c","f0b9f58a416066736dd8eb5cca28e1beb2f6c00c")</f>
        <v>f0b9f58a416066736dd8eb5cca28e1beb2f6c00c</v>
      </c>
      <c r="D295" t="s">
        <v>492</v>
      </c>
    </row>
    <row r="296" hidden="true" spans="1:4">
      <c r="A296" t="s">
        <v>493</v>
      </c>
      <c r="B296" t="str">
        <f>HYPERLINK("https://github.com/zilliztech/milvus-distributed/commit/4e964392d327ed494bc0192a06c041e87a2279fb","4e964392d327ed494bc0192a06c041e87a2279fb")</f>
        <v>4e964392d327ed494bc0192a06c041e87a2279fb</v>
      </c>
      <c r="D296" t="s">
        <v>494</v>
      </c>
    </row>
    <row r="297" hidden="true" spans="1:4">
      <c r="A297" t="s">
        <v>495</v>
      </c>
      <c r="B297" t="str">
        <f>HYPERLINK("https://github.com/zilliztech/milvus-distributed/commit/5a1e13a999cbdab4794964a1223e94be30add2b3","5a1e13a999cbdab4794964a1223e94be30add2b3")</f>
        <v>5a1e13a999cbdab4794964a1223e94be30add2b3</v>
      </c>
      <c r="D297" t="s">
        <v>43</v>
      </c>
    </row>
    <row r="298" hidden="true" spans="1:4">
      <c r="A298" t="s">
        <v>496</v>
      </c>
      <c r="B298" t="str">
        <f>HYPERLINK("https://github.com/zilliztech/milvus-distributed/commit/36e070b84acf64ba4aa5224c2de56263765475e2","36e070b84acf64ba4aa5224c2de56263765475e2")</f>
        <v>36e070b84acf64ba4aa5224c2de56263765475e2</v>
      </c>
      <c r="D298" t="s">
        <v>22</v>
      </c>
    </row>
    <row r="299" hidden="true" spans="1:4">
      <c r="A299" t="s">
        <v>497</v>
      </c>
      <c r="B299" t="str">
        <f>HYPERLINK("https://github.com/zilliztech/milvus-distributed/commit/010e2599358a67a65014ffaa331010cff14e7762","010e2599358a67a65014ffaa331010cff14e7762")</f>
        <v>010e2599358a67a65014ffaa331010cff14e7762</v>
      </c>
      <c r="D299" t="s">
        <v>498</v>
      </c>
    </row>
    <row r="300" hidden="true" spans="1:4">
      <c r="A300" t="s">
        <v>499</v>
      </c>
      <c r="B300" t="str">
        <f>HYPERLINK("https://github.com/zilliztech/milvus-distributed/commit/9fb3018e67413f5ae6d2ac4e12b5a6f1bbeafa68","9fb3018e67413f5ae6d2ac4e12b5a6f1bbeafa68")</f>
        <v>9fb3018e67413f5ae6d2ac4e12b5a6f1bbeafa68</v>
      </c>
      <c r="D300" t="s">
        <v>50</v>
      </c>
    </row>
    <row r="301" hidden="true" spans="1:4">
      <c r="A301" t="s">
        <v>500</v>
      </c>
      <c r="B301" t="str">
        <f>HYPERLINK("https://github.com/zilliztech/milvus-distributed/commit/6a595842c07ee061883a9779c25d5bb7414e38cd","6a595842c07ee061883a9779c25d5bb7414e38cd")</f>
        <v>6a595842c07ee061883a9779c25d5bb7414e38cd</v>
      </c>
      <c r="D301" t="s">
        <v>501</v>
      </c>
    </row>
    <row r="302" hidden="true" spans="1:4">
      <c r="A302" t="s">
        <v>502</v>
      </c>
      <c r="B302" t="str">
        <f>HYPERLINK("https://github.com/zilliztech/milvus-distributed/commit/9e99fc8e1f3ba08d0e619b0a75037067215dab9e","9e99fc8e1f3ba08d0e619b0a75037067215dab9e")</f>
        <v>9e99fc8e1f3ba08d0e619b0a75037067215dab9e</v>
      </c>
      <c r="D302" t="s">
        <v>498</v>
      </c>
    </row>
    <row r="303" hidden="true" spans="1:4">
      <c r="A303" t="s">
        <v>503</v>
      </c>
      <c r="B303" t="str">
        <f>HYPERLINK("https://github.com/zilliztech/milvus-distributed/commit/7f2a690e37a0075f967658ab888d245abc95f21c","7f2a690e37a0075f967658ab888d245abc95f21c")</f>
        <v>7f2a690e37a0075f967658ab888d245abc95f21c</v>
      </c>
      <c r="D303" t="s">
        <v>43</v>
      </c>
    </row>
    <row r="304" spans="1:4">
      <c r="A304" t="s">
        <v>504</v>
      </c>
      <c r="B304" t="str">
        <f>HYPERLINK("https://github.com/zilliztech/milvus-distributed/commit/0596e3edf742fd8b42aaabbf341f45b121d6f076","0596e3edf742fd8b42aaabbf341f45b121d6f076")</f>
        <v>0596e3edf742fd8b42aaabbf341f45b121d6f076</v>
      </c>
      <c r="C304">
        <v>1</v>
      </c>
      <c r="D304" t="s">
        <v>505</v>
      </c>
    </row>
    <row r="305" hidden="true" spans="1:4">
      <c r="A305" t="s">
        <v>506</v>
      </c>
      <c r="B305" t="str">
        <f>HYPERLINK("https://github.com/zilliztech/milvus-distributed/commit/1667c43578cdfe40e1e76a9c22d27e330c38ee8e","1667c43578cdfe40e1e76a9c22d27e330c38ee8e")</f>
        <v>1667c43578cdfe40e1e76a9c22d27e330c38ee8e</v>
      </c>
      <c r="D305" t="s">
        <v>507</v>
      </c>
    </row>
    <row r="306" hidden="true" spans="1:4">
      <c r="A306" t="s">
        <v>508</v>
      </c>
      <c r="B306" t="str">
        <f>HYPERLINK("https://github.com/zilliztech/milvus-distributed/commit/94d68281aae10b14788ccecec70278861c778b85","94d68281aae10b14788ccecec70278861c778b85")</f>
        <v>94d68281aae10b14788ccecec70278861c778b85</v>
      </c>
      <c r="D306" t="s">
        <v>509</v>
      </c>
    </row>
    <row r="307" hidden="true" spans="1:4">
      <c r="A307" t="s">
        <v>510</v>
      </c>
      <c r="B307" t="str">
        <f>HYPERLINK("https://github.com/zilliztech/milvus-distributed/commit/2a0cb232252c58dc6884fd633e9ab3ee0d719e48","2a0cb232252c58dc6884fd633e9ab3ee0d719e48")</f>
        <v>2a0cb232252c58dc6884fd633e9ab3ee0d719e48</v>
      </c>
      <c r="D307" t="s">
        <v>511</v>
      </c>
    </row>
    <row r="308" spans="1:4">
      <c r="A308" t="s">
        <v>512</v>
      </c>
      <c r="B308" t="str">
        <f>HYPERLINK("https://github.com/zilliztech/milvus-distributed/commit/5b0d34bced36430b72c7ee7dd19218b68992e3bb","5b0d34bced36430b72c7ee7dd19218b68992e3bb")</f>
        <v>5b0d34bced36430b72c7ee7dd19218b68992e3bb</v>
      </c>
      <c r="C308">
        <v>1</v>
      </c>
      <c r="D308" t="s">
        <v>513</v>
      </c>
    </row>
    <row r="309" hidden="true" spans="1:4">
      <c r="A309" t="s">
        <v>514</v>
      </c>
      <c r="B309" t="str">
        <f>HYPERLINK("https://github.com/zilliztech/milvus-distributed/commit/d20bd3346ae6a8a1fc6dfc1e3da7afe9c6378d2c","d20bd3346ae6a8a1fc6dfc1e3da7afe9c6378d2c")</f>
        <v>d20bd3346ae6a8a1fc6dfc1e3da7afe9c6378d2c</v>
      </c>
      <c r="D309" t="s">
        <v>515</v>
      </c>
    </row>
    <row r="310" hidden="true" spans="1:4">
      <c r="A310" t="s">
        <v>516</v>
      </c>
      <c r="B310" t="str">
        <f>HYPERLINK("https://github.com/zilliztech/milvus-distributed/commit/9d88fa1f85b2d4c2c610f273c2200a8c17829c1d","9d88fa1f85b2d4c2c610f273c2200a8c17829c1d")</f>
        <v>9d88fa1f85b2d4c2c610f273c2200a8c17829c1d</v>
      </c>
      <c r="D310" t="s">
        <v>517</v>
      </c>
    </row>
    <row r="311" hidden="true" spans="1:4">
      <c r="A311" t="s">
        <v>518</v>
      </c>
      <c r="B311" t="str">
        <f>HYPERLINK("https://github.com/zilliztech/milvus-distributed/commit/f02676b1f17886d0056b085edd7330556f2dfe51","f02676b1f17886d0056b085edd7330556f2dfe51")</f>
        <v>f02676b1f17886d0056b085edd7330556f2dfe51</v>
      </c>
      <c r="D311" t="s">
        <v>519</v>
      </c>
    </row>
    <row r="312" hidden="true" spans="1:4">
      <c r="A312" t="s">
        <v>520</v>
      </c>
      <c r="B312" t="str">
        <f>HYPERLINK("https://github.com/zilliztech/milvus-distributed/commit/438f71a02665189994688d3a3e2ff12d9bb9f3f5","438f71a02665189994688d3a3e2ff12d9bb9f3f5")</f>
        <v>438f71a02665189994688d3a3e2ff12d9bb9f3f5</v>
      </c>
      <c r="D312" t="s">
        <v>521</v>
      </c>
    </row>
    <row r="313" hidden="true" spans="1:4">
      <c r="A313" t="s">
        <v>522</v>
      </c>
      <c r="B313" t="str">
        <f>HYPERLINK("https://github.com/zilliztech/milvus-distributed/commit/02e9ca31b6882ce3e3a6231b6ce2126e9b53ce4c","02e9ca31b6882ce3e3a6231b6ce2126e9b53ce4c")</f>
        <v>02e9ca31b6882ce3e3a6231b6ce2126e9b53ce4c</v>
      </c>
      <c r="D313" t="s">
        <v>523</v>
      </c>
    </row>
    <row r="314" hidden="true" spans="1:4">
      <c r="A314" t="s">
        <v>524</v>
      </c>
      <c r="B314" t="str">
        <f>HYPERLINK("https://github.com/zilliztech/milvus-distributed/commit/d1915b27582456c47a41e9a6c0c4a0022014fabf","d1915b27582456c47a41e9a6c0c4a0022014fabf")</f>
        <v>d1915b27582456c47a41e9a6c0c4a0022014fabf</v>
      </c>
      <c r="D314" t="s">
        <v>525</v>
      </c>
    </row>
    <row r="315" hidden="true" spans="1:4">
      <c r="A315" t="s">
        <v>526</v>
      </c>
      <c r="B315" t="str">
        <f>HYPERLINK("https://github.com/zilliztech/milvus-distributed/commit/bbf01840b34cf6ad97919624c8cb7ce108eb78c0","bbf01840b34cf6ad97919624c8cb7ce108eb78c0")</f>
        <v>bbf01840b34cf6ad97919624c8cb7ce108eb78c0</v>
      </c>
      <c r="D315" t="s">
        <v>527</v>
      </c>
    </row>
    <row r="316" hidden="true" spans="1:4">
      <c r="A316" t="s">
        <v>528</v>
      </c>
      <c r="B316" t="str">
        <f>HYPERLINK("https://github.com/zilliztech/milvus-distributed/commit/08639afb87f92e236dc73d5e16550caa24457883","08639afb87f92e236dc73d5e16550caa24457883")</f>
        <v>08639afb87f92e236dc73d5e16550caa24457883</v>
      </c>
      <c r="D316" t="s">
        <v>529</v>
      </c>
    </row>
    <row r="317" hidden="true" spans="1:4">
      <c r="A317" t="s">
        <v>530</v>
      </c>
      <c r="B317" t="str">
        <f>HYPERLINK("https://github.com/zilliztech/milvus-distributed/commit/406a48c6c320c986de938f305f88d51a95b7832d","406a48c6c320c986de938f305f88d51a95b7832d")</f>
        <v>406a48c6c320c986de938f305f88d51a95b7832d</v>
      </c>
      <c r="D317" t="s">
        <v>531</v>
      </c>
    </row>
    <row r="318" spans="1:4">
      <c r="A318" t="s">
        <v>532</v>
      </c>
      <c r="B318" t="str">
        <f>HYPERLINK("https://github.com/zilliztech/milvus-distributed/commit/f81556911b8b0d502f5515ed104477283c81e37e","f81556911b8b0d502f5515ed104477283c81e37e")</f>
        <v>f81556911b8b0d502f5515ed104477283c81e37e</v>
      </c>
      <c r="C318">
        <v>1</v>
      </c>
      <c r="D318" s="1" t="s">
        <v>533</v>
      </c>
    </row>
    <row r="319" hidden="true" spans="1:4">
      <c r="A319" t="s">
        <v>534</v>
      </c>
      <c r="B319" t="str">
        <f>HYPERLINK("https://github.com/zilliztech/milvus-distributed/commit/caad8464b6f2640aa2119d50b2f91e7559f9e2e5","caad8464b6f2640aa2119d50b2f91e7559f9e2e5")</f>
        <v>caad8464b6f2640aa2119d50b2f91e7559f9e2e5</v>
      </c>
      <c r="D319" t="s">
        <v>535</v>
      </c>
    </row>
    <row r="320" hidden="true" spans="1:4">
      <c r="A320" t="s">
        <v>536</v>
      </c>
      <c r="B320" t="str">
        <f>HYPERLINK("https://github.com/zilliztech/milvus-distributed/commit/4f616f0c8c1ef1535d4afdf80b038eebd2437ef0","4f616f0c8c1ef1535d4afdf80b038eebd2437ef0")</f>
        <v>4f616f0c8c1ef1535d4afdf80b038eebd2437ef0</v>
      </c>
      <c r="D320" t="s">
        <v>537</v>
      </c>
    </row>
    <row r="321" hidden="true" spans="1:4">
      <c r="A321" t="s">
        <v>538</v>
      </c>
      <c r="B321" t="str">
        <f>HYPERLINK("https://github.com/zilliztech/milvus-distributed/commit/61e1ad69732a272f2a5ff2e3877ddbe1f9efdce3","61e1ad69732a272f2a5ff2e3877ddbe1f9efdce3")</f>
        <v>61e1ad69732a272f2a5ff2e3877ddbe1f9efdce3</v>
      </c>
      <c r="D321" t="s">
        <v>539</v>
      </c>
    </row>
    <row r="322" hidden="true" spans="1:4">
      <c r="A322" t="s">
        <v>540</v>
      </c>
      <c r="B322" t="str">
        <f>HYPERLINK("https://github.com/zilliztech/milvus-distributed/commit/4808a445bc68878bacb7229254665ac2dc3992e9","4808a445bc68878bacb7229254665ac2dc3992e9")</f>
        <v>4808a445bc68878bacb7229254665ac2dc3992e9</v>
      </c>
      <c r="D322" t="s">
        <v>541</v>
      </c>
    </row>
    <row r="323" spans="1:4">
      <c r="A323" t="s">
        <v>542</v>
      </c>
      <c r="B323" t="str">
        <f>HYPERLINK("https://github.com/zilliztech/milvus-distributed/commit/16d764b4022535b0ff42b9ab2d6c6d1f5b996f10","16d764b4022535b0ff42b9ab2d6c6d1f5b996f10")</f>
        <v>16d764b4022535b0ff42b9ab2d6c6d1f5b996f10</v>
      </c>
      <c r="C323">
        <v>1</v>
      </c>
      <c r="D323" s="1" t="s">
        <v>543</v>
      </c>
    </row>
    <row r="324" hidden="true" spans="1:4">
      <c r="A324" t="s">
        <v>544</v>
      </c>
      <c r="B324" t="str">
        <f>HYPERLINK("https://github.com/zilliztech/milvus-distributed/commit/c30f25147b1ab14e4aef3643314b19fe449be172","c30f25147b1ab14e4aef3643314b19fe449be172")</f>
        <v>c30f25147b1ab14e4aef3643314b19fe449be172</v>
      </c>
      <c r="D324" t="s">
        <v>545</v>
      </c>
    </row>
    <row r="325" hidden="true" spans="1:4">
      <c r="A325" t="s">
        <v>546</v>
      </c>
      <c r="B325" t="str">
        <f>HYPERLINK("https://github.com/zilliztech/milvus-distributed/commit/2b293ad0330e05ea4dec7df8c53055519b538dda","2b293ad0330e05ea4dec7df8c53055519b538dda")</f>
        <v>2b293ad0330e05ea4dec7df8c53055519b538dda</v>
      </c>
      <c r="D325" t="s">
        <v>547</v>
      </c>
    </row>
    <row r="326" spans="1:4">
      <c r="A326" t="s">
        <v>548</v>
      </c>
      <c r="B326" t="str">
        <f>HYPERLINK("https://github.com/zilliztech/milvus-distributed/commit/c2eaa7c7cfeb88a175a622da51c959e0b63f85a6","c2eaa7c7cfeb88a175a622da51c959e0b63f85a6")</f>
        <v>c2eaa7c7cfeb88a175a622da51c959e0b63f85a6</v>
      </c>
      <c r="C326">
        <v>1</v>
      </c>
      <c r="D326" t="s">
        <v>549</v>
      </c>
    </row>
    <row r="327" spans="1:4">
      <c r="A327" t="s">
        <v>550</v>
      </c>
      <c r="B327" t="str">
        <f>HYPERLINK("https://github.com/zilliztech/milvus-distributed/commit/0cebbdb7c1c636ea4ac9bb1468e336ccedd63e46","0cebbdb7c1c636ea4ac9bb1468e336ccedd63e46")</f>
        <v>0cebbdb7c1c636ea4ac9bb1468e336ccedd63e46</v>
      </c>
      <c r="C327">
        <v>1</v>
      </c>
      <c r="D327" t="s">
        <v>551</v>
      </c>
    </row>
    <row r="328" hidden="true" spans="1:4">
      <c r="A328" t="s">
        <v>552</v>
      </c>
      <c r="B328" t="str">
        <f>HYPERLINK("https://github.com/zilliztech/milvus-distributed/commit/5f326e93c58972f865f472022c6f32eeda02379c","5f326e93c58972f865f472022c6f32eeda02379c")</f>
        <v>5f326e93c58972f865f472022c6f32eeda02379c</v>
      </c>
      <c r="D328" s="1" t="s">
        <v>553</v>
      </c>
    </row>
    <row r="329" hidden="true" spans="1:4">
      <c r="A329" t="s">
        <v>554</v>
      </c>
      <c r="B329" t="str">
        <f>HYPERLINK("https://github.com/zilliztech/milvus-distributed/commit/48eb21fb77b6d3348ed587e2cf45ba5cabfd5b50","48eb21fb77b6d3348ed587e2cf45ba5cabfd5b50")</f>
        <v>48eb21fb77b6d3348ed587e2cf45ba5cabfd5b50</v>
      </c>
      <c r="D329" t="s">
        <v>555</v>
      </c>
    </row>
    <row r="330" hidden="true" spans="1:4">
      <c r="A330" t="s">
        <v>556</v>
      </c>
      <c r="B330" t="str">
        <f>HYPERLINK("https://github.com/zilliztech/milvus-distributed/commit/7adbf784d7e4b00d3cd6843bfb59956c9f37c6fe","7adbf784d7e4b00d3cd6843bfb59956c9f37c6fe")</f>
        <v>7adbf784d7e4b00d3cd6843bfb59956c9f37c6fe</v>
      </c>
      <c r="D330" t="s">
        <v>557</v>
      </c>
    </row>
    <row r="331" spans="1:4">
      <c r="A331" t="s">
        <v>558</v>
      </c>
      <c r="B331" t="str">
        <f>HYPERLINK("https://github.com/zilliztech/milvus-distributed/commit/8159ac1f2c757c49409c8a0693f6deafb2e3fd64","8159ac1f2c757c49409c8a0693f6deafb2e3fd64")</f>
        <v>8159ac1f2c757c49409c8a0693f6deafb2e3fd64</v>
      </c>
      <c r="C331">
        <v>1</v>
      </c>
      <c r="D331" t="s">
        <v>559</v>
      </c>
    </row>
    <row r="332" ht="39.4" hidden="true" spans="1:4">
      <c r="A332" t="s">
        <v>560</v>
      </c>
      <c r="B332" t="str">
        <f>HYPERLINK("https://github.com/zilliztech/milvus-distributed/commit/0ee802f1918de651ce954d607b0671a5af0da321","0ee802f1918de651ce954d607b0671a5af0da321")</f>
        <v>0ee802f1918de651ce954d607b0671a5af0da321</v>
      </c>
      <c r="D332" s="1" t="s">
        <v>561</v>
      </c>
    </row>
    <row r="333" hidden="true" spans="1:4">
      <c r="A333" t="s">
        <v>562</v>
      </c>
      <c r="B333" t="str">
        <f>HYPERLINK("https://github.com/zilliztech/milvus-distributed/commit/83ac9cb0ae13f14453715e7de067d4a4ecb9c9ef","83ac9cb0ae13f14453715e7de067d4a4ecb9c9ef")</f>
        <v>83ac9cb0ae13f14453715e7de067d4a4ecb9c9ef</v>
      </c>
      <c r="D333" t="s">
        <v>563</v>
      </c>
    </row>
    <row r="334" ht="39.4" hidden="true" spans="1:4">
      <c r="A334" t="s">
        <v>564</v>
      </c>
      <c r="B334" t="str">
        <f>HYPERLINK("https://github.com/zilliztech/milvus-distributed/commit/7a6f4cd0eed593d9bf8240e9ff00b29f61b48bbd","7a6f4cd0eed593d9bf8240e9ff00b29f61b48bbd")</f>
        <v>7a6f4cd0eed593d9bf8240e9ff00b29f61b48bbd</v>
      </c>
      <c r="D334" s="1" t="s">
        <v>565</v>
      </c>
    </row>
    <row r="335" hidden="true" spans="1:4">
      <c r="A335" t="s">
        <v>566</v>
      </c>
      <c r="B335" t="str">
        <f>HYPERLINK("https://github.com/zilliztech/milvus-distributed/commit/bdeee909f9f73bea49dbc3f2612b6f4e20e0815a","bdeee909f9f73bea49dbc3f2612b6f4e20e0815a")</f>
        <v>bdeee909f9f73bea49dbc3f2612b6f4e20e0815a</v>
      </c>
      <c r="D335" t="s">
        <v>567</v>
      </c>
    </row>
    <row r="336" hidden="true" spans="1:4">
      <c r="A336" t="s">
        <v>568</v>
      </c>
      <c r="B336" t="str">
        <f>HYPERLINK("https://github.com/zilliztech/milvus-distributed/commit/086b6becd26e03fa5bfdef51c5d16fb189a52f24","086b6becd26e03fa5bfdef51c5d16fb189a52f24")</f>
        <v>086b6becd26e03fa5bfdef51c5d16fb189a52f24</v>
      </c>
      <c r="D336" t="s">
        <v>569</v>
      </c>
    </row>
    <row r="337" hidden="true" spans="1:4">
      <c r="A337" t="s">
        <v>570</v>
      </c>
      <c r="B337" t="str">
        <f>HYPERLINK("https://github.com/zilliztech/milvus-distributed/commit/ece8446de264295852c97e387109dd45ea20e781","ece8446de264295852c97e387109dd45ea20e781")</f>
        <v>ece8446de264295852c97e387109dd45ea20e781</v>
      </c>
      <c r="D337" t="s">
        <v>571</v>
      </c>
    </row>
    <row r="338" spans="1:4">
      <c r="A338" t="s">
        <v>572</v>
      </c>
      <c r="B338" t="str">
        <f>HYPERLINK("https://github.com/zilliztech/milvus-distributed/commit/8051e1cc784fb1eea30a990a15c09b287dcdee66","8051e1cc784fb1eea30a990a15c09b287dcdee66")</f>
        <v>8051e1cc784fb1eea30a990a15c09b287dcdee66</v>
      </c>
      <c r="C338">
        <v>1</v>
      </c>
      <c r="D338" s="1" t="s">
        <v>573</v>
      </c>
    </row>
    <row r="339" hidden="true" spans="1:4">
      <c r="A339" t="s">
        <v>574</v>
      </c>
      <c r="B339" t="str">
        <f>HYPERLINK("https://github.com/zilliztech/milvus-distributed/commit/d8684fe9ebd625991ea4129dbfbfc6ee2ed268a4","d8684fe9ebd625991ea4129dbfbfc6ee2ed268a4")</f>
        <v>d8684fe9ebd625991ea4129dbfbfc6ee2ed268a4</v>
      </c>
      <c r="D339" t="s">
        <v>575</v>
      </c>
    </row>
    <row r="340" spans="1:4">
      <c r="A340" t="s">
        <v>576</v>
      </c>
      <c r="B340" t="str">
        <f>HYPERLINK("https://github.com/zilliztech/milvus-distributed/commit/9b6196d19e4438b0d37ebed61fcd49ab9ec8912e","9b6196d19e4438b0d37ebed61fcd49ab9ec8912e")</f>
        <v>9b6196d19e4438b0d37ebed61fcd49ab9ec8912e</v>
      </c>
      <c r="C340">
        <v>1</v>
      </c>
      <c r="D340" s="1" t="s">
        <v>577</v>
      </c>
    </row>
    <row r="341" hidden="true" spans="1:4">
      <c r="A341" t="s">
        <v>578</v>
      </c>
      <c r="B341" t="str">
        <f>HYPERLINK("https://github.com/zilliztech/milvus-distributed/commit/b27218c6ca9d794283fea2d26604da28916d02ce","b27218c6ca9d794283fea2d26604da28916d02ce")</f>
        <v>b27218c6ca9d794283fea2d26604da28916d02ce</v>
      </c>
      <c r="D341" t="s">
        <v>579</v>
      </c>
    </row>
    <row r="342" hidden="true" spans="1:4">
      <c r="A342" t="s">
        <v>580</v>
      </c>
      <c r="B342" t="str">
        <f>HYPERLINK("https://github.com/zilliztech/milvus-distributed/commit/229d6e4ac5ba8d56cec2b1b84ef1376f2ae207bb","229d6e4ac5ba8d56cec2b1b84ef1376f2ae207bb")</f>
        <v>229d6e4ac5ba8d56cec2b1b84ef1376f2ae207bb</v>
      </c>
      <c r="D342" t="s">
        <v>581</v>
      </c>
    </row>
    <row r="343" hidden="true" spans="1:4">
      <c r="A343" t="s">
        <v>582</v>
      </c>
      <c r="B343" t="str">
        <f>HYPERLINK("https://github.com/zilliztech/milvus-distributed/commit/43ba8da66272e87466811d79d51ac8e0d6ba989b","43ba8da66272e87466811d79d51ac8e0d6ba989b")</f>
        <v>43ba8da66272e87466811d79d51ac8e0d6ba989b</v>
      </c>
      <c r="D343" t="s">
        <v>583</v>
      </c>
    </row>
    <row r="344" hidden="true" spans="1:4">
      <c r="A344" t="s">
        <v>584</v>
      </c>
      <c r="B344" t="str">
        <f>HYPERLINK("https://github.com/zilliztech/milvus-distributed/commit/ce0b47f61766241f45237625fae56ff212f5beda","ce0b47f61766241f45237625fae56ff212f5beda")</f>
        <v>ce0b47f61766241f45237625fae56ff212f5beda</v>
      </c>
      <c r="D344" t="s">
        <v>585</v>
      </c>
    </row>
    <row r="345" spans="1:4">
      <c r="A345" t="s">
        <v>586</v>
      </c>
      <c r="B345" t="str">
        <f>HYPERLINK("https://github.com/zilliztech/milvus-distributed/commit/751372c9f04841282e7dc64e39642fced689c6c3","751372c9f04841282e7dc64e39642fced689c6c3")</f>
        <v>751372c9f04841282e7dc64e39642fced689c6c3</v>
      </c>
      <c r="C345">
        <v>1</v>
      </c>
      <c r="D345" t="s">
        <v>587</v>
      </c>
    </row>
    <row r="346" hidden="true" spans="1:4">
      <c r="A346" t="s">
        <v>588</v>
      </c>
      <c r="B346" t="str">
        <f>HYPERLINK("https://github.com/zilliztech/milvus-distributed/commit/3ffcb137439141e439b03f1fb5d40b2c35153dac","3ffcb137439141e439b03f1fb5d40b2c35153dac")</f>
        <v>3ffcb137439141e439b03f1fb5d40b2c35153dac</v>
      </c>
      <c r="D346" t="s">
        <v>589</v>
      </c>
    </row>
    <row r="347" hidden="true" spans="1:4">
      <c r="A347" t="s">
        <v>590</v>
      </c>
      <c r="B347" t="str">
        <f>HYPERLINK("https://github.com/zilliztech/milvus-distributed/commit/f5d2efa5613e9406696ad890adc401ed1919f68b","f5d2efa5613e9406696ad890adc401ed1919f68b")</f>
        <v>f5d2efa5613e9406696ad890adc401ed1919f68b</v>
      </c>
      <c r="D347" t="s">
        <v>591</v>
      </c>
    </row>
    <row r="348" spans="1:4">
      <c r="A348" t="s">
        <v>592</v>
      </c>
      <c r="B348" t="str">
        <f>HYPERLINK("https://github.com/zilliztech/milvus-distributed/commit/06db0d97631f5116895d78c4f1058ee9ad367ba7","06db0d97631f5116895d78c4f1058ee9ad367ba7")</f>
        <v>06db0d97631f5116895d78c4f1058ee9ad367ba7</v>
      </c>
      <c r="C348">
        <v>1</v>
      </c>
      <c r="D348" s="1" t="s">
        <v>593</v>
      </c>
    </row>
    <row r="349" spans="1:4">
      <c r="A349" t="s">
        <v>594</v>
      </c>
      <c r="B349" t="str">
        <f>HYPERLINK("https://github.com/zilliztech/milvus-distributed/commit/de7b313ceff50eda555e3e23d7c09ae2bb78c5db","de7b313ceff50eda555e3e23d7c09ae2bb78c5db")</f>
        <v>de7b313ceff50eda555e3e23d7c09ae2bb78c5db</v>
      </c>
      <c r="C349">
        <v>1</v>
      </c>
      <c r="D349" t="s">
        <v>595</v>
      </c>
    </row>
    <row r="350" hidden="true" spans="1:4">
      <c r="A350" t="s">
        <v>596</v>
      </c>
      <c r="B350" t="str">
        <f>HYPERLINK("https://github.com/zilliztech/milvus-distributed/commit/df8e78a5599d1d81d506104bbd8f8ccaad274c56","df8e78a5599d1d81d506104bbd8f8ccaad274c56")</f>
        <v>df8e78a5599d1d81d506104bbd8f8ccaad274c56</v>
      </c>
      <c r="D350" t="s">
        <v>597</v>
      </c>
    </row>
    <row r="351" spans="1:4">
      <c r="A351" t="s">
        <v>598</v>
      </c>
      <c r="B351" t="str">
        <f>HYPERLINK("https://github.com/zilliztech/milvus-distributed/commit/1bbe40ef7ca3b56850142af581d94f5668815a8b","1bbe40ef7ca3b56850142af581d94f5668815a8b")</f>
        <v>1bbe40ef7ca3b56850142af581d94f5668815a8b</v>
      </c>
      <c r="C351">
        <v>1</v>
      </c>
      <c r="D351" t="s">
        <v>599</v>
      </c>
    </row>
    <row r="352" hidden="true" spans="1:4">
      <c r="A352" t="s">
        <v>600</v>
      </c>
      <c r="B352" t="str">
        <f>HYPERLINK("https://github.com/zilliztech/milvus-distributed/commit/5a5d97fec7b4133f4dbf7926b6c00efe5fa5a861","5a5d97fec7b4133f4dbf7926b6c00efe5fa5a861")</f>
        <v>5a5d97fec7b4133f4dbf7926b6c00efe5fa5a861</v>
      </c>
      <c r="D352" t="s">
        <v>601</v>
      </c>
    </row>
    <row r="353" spans="1:4">
      <c r="A353" t="s">
        <v>602</v>
      </c>
      <c r="B353" t="str">
        <f>HYPERLINK("https://github.com/zilliztech/milvus-distributed/commit/2e85b543234f18860aeb38999d6a337bfc037804","2e85b543234f18860aeb38999d6a337bfc037804")</f>
        <v>2e85b543234f18860aeb38999d6a337bfc037804</v>
      </c>
      <c r="C353">
        <v>1</v>
      </c>
      <c r="D353" s="1" t="s">
        <v>603</v>
      </c>
    </row>
    <row r="354" hidden="true" spans="1:4">
      <c r="A354" t="s">
        <v>604</v>
      </c>
      <c r="B354" t="str">
        <f>HYPERLINK("https://github.com/zilliztech/milvus-distributed/commit/2f1fd50d7aae908129c3fe105912ff34aebcd8a0","2f1fd50d7aae908129c3fe105912ff34aebcd8a0")</f>
        <v>2f1fd50d7aae908129c3fe105912ff34aebcd8a0</v>
      </c>
      <c r="D354" t="s">
        <v>605</v>
      </c>
    </row>
    <row r="355" hidden="true" spans="1:4">
      <c r="A355" t="s">
        <v>606</v>
      </c>
      <c r="B355" t="str">
        <f>HYPERLINK("https://github.com/zilliztech/milvus-distributed/commit/82f1a21f2ca30ddfb0e4ead0313f866350b40118","82f1a21f2ca30ddfb0e4ead0313f866350b40118")</f>
        <v>82f1a21f2ca30ddfb0e4ead0313f866350b40118</v>
      </c>
      <c r="D355" t="s">
        <v>607</v>
      </c>
    </row>
    <row r="356" hidden="true" spans="1:4">
      <c r="A356" t="s">
        <v>608</v>
      </c>
      <c r="B356" t="str">
        <f>HYPERLINK("https://github.com/zilliztech/milvus-distributed/commit/f1fc2efaaa0fcd6cc3c7263ddabe984fdc7d8966","f1fc2efaaa0fcd6cc3c7263ddabe984fdc7d8966")</f>
        <v>f1fc2efaaa0fcd6cc3c7263ddabe984fdc7d8966</v>
      </c>
      <c r="D356" t="s">
        <v>609</v>
      </c>
    </row>
    <row r="357" hidden="true" spans="1:4">
      <c r="A357" t="s">
        <v>610</v>
      </c>
      <c r="B357" t="str">
        <f>HYPERLINK("https://github.com/zilliztech/milvus-distributed/commit/ce9a4d1af0c76b1c8f4d5457d73fa3718f85dab3","ce9a4d1af0c76b1c8f4d5457d73fa3718f85dab3")</f>
        <v>ce9a4d1af0c76b1c8f4d5457d73fa3718f85dab3</v>
      </c>
      <c r="D357" t="s">
        <v>611</v>
      </c>
    </row>
    <row r="358" spans="1:4">
      <c r="A358" t="s">
        <v>612</v>
      </c>
      <c r="B358" t="str">
        <f>HYPERLINK("https://github.com/zilliztech/milvus-distributed/commit/623ff65c5bc354ed82b20dea56f75956e30fa473","623ff65c5bc354ed82b20dea56f75956e30fa473")</f>
        <v>623ff65c5bc354ed82b20dea56f75956e30fa473</v>
      </c>
      <c r="C358">
        <v>1</v>
      </c>
      <c r="D358" s="1" t="s">
        <v>613</v>
      </c>
    </row>
    <row r="359" hidden="true" spans="1:4">
      <c r="A359" t="s">
        <v>614</v>
      </c>
      <c r="B359" t="str">
        <f>HYPERLINK("https://github.com/zilliztech/milvus-distributed/commit/12ea2965c9f48c24575057c8468adef37205aa7a","12ea2965c9f48c24575057c8468adef37205aa7a")</f>
        <v>12ea2965c9f48c24575057c8468adef37205aa7a</v>
      </c>
      <c r="D359" t="s">
        <v>615</v>
      </c>
    </row>
    <row r="360" hidden="true" spans="1:4">
      <c r="A360" t="s">
        <v>616</v>
      </c>
      <c r="B360" t="str">
        <f>HYPERLINK("https://github.com/zilliztech/milvus-distributed/commit/19c930fa35ceb8afb60e13be63fbcbc42f57cbc4","19c930fa35ceb8afb60e13be63fbcbc42f57cbc4")</f>
        <v>19c930fa35ceb8afb60e13be63fbcbc42f57cbc4</v>
      </c>
      <c r="D360" t="s">
        <v>617</v>
      </c>
    </row>
    <row r="361" spans="1:4">
      <c r="A361" t="s">
        <v>618</v>
      </c>
      <c r="B361" t="str">
        <f>HYPERLINK("https://github.com/zilliztech/milvus-distributed/commit/3faf1b9899bc8f168e8e678a04335606c9892444","3faf1b9899bc8f168e8e678a04335606c9892444")</f>
        <v>3faf1b9899bc8f168e8e678a04335606c9892444</v>
      </c>
      <c r="C361">
        <v>1</v>
      </c>
      <c r="D361" s="1" t="s">
        <v>619</v>
      </c>
    </row>
    <row r="362" hidden="true" spans="1:4">
      <c r="A362" t="s">
        <v>620</v>
      </c>
      <c r="B362" t="str">
        <f>HYPERLINK("https://github.com/zilliztech/milvus-distributed/commit/c59b1064ce6dc7643a9735ec86805f71a473d5af","c59b1064ce6dc7643a9735ec86805f71a473d5af")</f>
        <v>c59b1064ce6dc7643a9735ec86805f71a473d5af</v>
      </c>
      <c r="D362" t="s">
        <v>621</v>
      </c>
    </row>
    <row r="363" hidden="true" spans="1:4">
      <c r="A363" t="s">
        <v>622</v>
      </c>
      <c r="B363" t="str">
        <f>HYPERLINK("https://github.com/zilliztech/milvus-distributed/commit/4a33e91fb374b359c5e11f8a89d4aa2a58d917c3","4a33e91fb374b359c5e11f8a89d4aa2a58d917c3")</f>
        <v>4a33e91fb374b359c5e11f8a89d4aa2a58d917c3</v>
      </c>
      <c r="D363" t="s">
        <v>623</v>
      </c>
    </row>
    <row r="364" hidden="true" spans="1:4">
      <c r="A364" t="s">
        <v>624</v>
      </c>
      <c r="B364" t="str">
        <f>HYPERLINK("https://github.com/zilliztech/milvus-distributed/commit/5c29f1b662363723d4705335f4ed79a898dba299","5c29f1b662363723d4705335f4ed79a898dba299")</f>
        <v>5c29f1b662363723d4705335f4ed79a898dba299</v>
      </c>
      <c r="D364" t="s">
        <v>625</v>
      </c>
    </row>
    <row r="365" ht="28.5" hidden="true" spans="1:4">
      <c r="A365" t="s">
        <v>626</v>
      </c>
      <c r="B365" t="str">
        <f>HYPERLINK("https://github.com/zilliztech/milvus-distributed/commit/6e844787b4b37a7e2c8b5a36f519990c3d4dba92","6e844787b4b37a7e2c8b5a36f519990c3d4dba92")</f>
        <v>6e844787b4b37a7e2c8b5a36f519990c3d4dba92</v>
      </c>
      <c r="D365" s="1" t="s">
        <v>627</v>
      </c>
    </row>
    <row r="366" spans="1:4">
      <c r="A366" t="s">
        <v>628</v>
      </c>
      <c r="B366" t="str">
        <f>HYPERLINK("https://github.com/zilliztech/milvus-distributed/commit/a871e7e46251b6a550df2bf830b2646dcb2767af","a871e7e46251b6a550df2bf830b2646dcb2767af")</f>
        <v>a871e7e46251b6a550df2bf830b2646dcb2767af</v>
      </c>
      <c r="C366">
        <v>1</v>
      </c>
      <c r="D366" t="s">
        <v>629</v>
      </c>
    </row>
    <row r="367" hidden="true" spans="1:4">
      <c r="A367" t="s">
        <v>630</v>
      </c>
      <c r="B367" t="str">
        <f>HYPERLINK("https://github.com/zilliztech/milvus-distributed/commit/fc02ae27bd90651350f4279ada0036d88e34b108","fc02ae27bd90651350f4279ada0036d88e34b108")</f>
        <v>fc02ae27bd90651350f4279ada0036d88e34b108</v>
      </c>
      <c r="D367" t="s">
        <v>631</v>
      </c>
    </row>
    <row r="368" hidden="true" spans="1:4">
      <c r="A368" t="s">
        <v>632</v>
      </c>
      <c r="B368" t="str">
        <f>HYPERLINK("https://github.com/zilliztech/milvus-distributed/commit/42dac6ea6b7ba31aa0e7b85b95cb68d0d372d43f","42dac6ea6b7ba31aa0e7b85b95cb68d0d372d43f")</f>
        <v>42dac6ea6b7ba31aa0e7b85b95cb68d0d372d43f</v>
      </c>
      <c r="D368" t="s">
        <v>633</v>
      </c>
    </row>
    <row r="369" spans="1:4">
      <c r="A369" t="s">
        <v>634</v>
      </c>
      <c r="B369" t="str">
        <f>HYPERLINK("https://github.com/zilliztech/milvus-distributed/commit/474331deb981f0778294fafe67f8c6e7b191f06f","474331deb981f0778294fafe67f8c6e7b191f06f")</f>
        <v>474331deb981f0778294fafe67f8c6e7b191f06f</v>
      </c>
      <c r="C369">
        <v>1</v>
      </c>
      <c r="D369" s="1" t="s">
        <v>635</v>
      </c>
    </row>
    <row r="370" hidden="true" spans="1:4">
      <c r="A370" t="s">
        <v>636</v>
      </c>
      <c r="B370" t="str">
        <f>HYPERLINK("https://github.com/zilliztech/milvus-distributed/commit/6f82474ed16eb9ffd7e6945839115bd55d9e2fe2","6f82474ed16eb9ffd7e6945839115bd55d9e2fe2")</f>
        <v>6f82474ed16eb9ffd7e6945839115bd55d9e2fe2</v>
      </c>
      <c r="D370" t="s">
        <v>637</v>
      </c>
    </row>
    <row r="371" hidden="true" spans="1:4">
      <c r="A371" t="s">
        <v>638</v>
      </c>
      <c r="B371" t="str">
        <f>HYPERLINK("https://github.com/zilliztech/milvus-distributed/commit/52973adbd25bbe68a6e2c1bec04d5c3d50870a0a","52973adbd25bbe68a6e2c1bec04d5c3d50870a0a")</f>
        <v>52973adbd25bbe68a6e2c1bec04d5c3d50870a0a</v>
      </c>
      <c r="D371" t="s">
        <v>639</v>
      </c>
    </row>
    <row r="372" hidden="true" spans="1:4">
      <c r="A372" t="s">
        <v>640</v>
      </c>
      <c r="B372" t="str">
        <f>HYPERLINK("https://github.com/zilliztech/milvus-distributed/commit/4db1557cc45b8ef10128ddd891f2b45797ef8fe7","4db1557cc45b8ef10128ddd891f2b45797ef8fe7")</f>
        <v>4db1557cc45b8ef10128ddd891f2b45797ef8fe7</v>
      </c>
      <c r="D372" t="s">
        <v>641</v>
      </c>
    </row>
    <row r="373" spans="1:4">
      <c r="A373" t="s">
        <v>642</v>
      </c>
      <c r="B373" t="str">
        <f>HYPERLINK("https://github.com/zilliztech/milvus-distributed/commit/3cd9f067d7f664f7fd46912b7b2a9b80eb2b91b4","3cd9f067d7f664f7fd46912b7b2a9b80eb2b91b4")</f>
        <v>3cd9f067d7f664f7fd46912b7b2a9b80eb2b91b4</v>
      </c>
      <c r="C373">
        <v>1</v>
      </c>
      <c r="D373" s="1" t="s">
        <v>643</v>
      </c>
    </row>
    <row r="374" spans="1:4">
      <c r="A374" t="s">
        <v>644</v>
      </c>
      <c r="B374" t="str">
        <f>HYPERLINK("https://github.com/zilliztech/milvus-distributed/commit/7ca72c1e6c537167934c6a176fe5cd19fab22e67","7ca72c1e6c537167934c6a176fe5cd19fab22e67")</f>
        <v>7ca72c1e6c537167934c6a176fe5cd19fab22e67</v>
      </c>
      <c r="C374">
        <v>1</v>
      </c>
      <c r="D374" s="1" t="s">
        <v>645</v>
      </c>
    </row>
    <row r="375" hidden="true" spans="1:4">
      <c r="A375" t="s">
        <v>646</v>
      </c>
      <c r="B375" t="str">
        <f>HYPERLINK("https://github.com/zilliztech/milvus-distributed/commit/601554d2418573f636cf8f4fa8301ae584ef5e11","601554d2418573f636cf8f4fa8301ae584ef5e11")</f>
        <v>601554d2418573f636cf8f4fa8301ae584ef5e11</v>
      </c>
      <c r="D375" t="s">
        <v>647</v>
      </c>
    </row>
    <row r="376" hidden="true" spans="1:4">
      <c r="A376" t="s">
        <v>648</v>
      </c>
      <c r="B376" t="str">
        <f>HYPERLINK("https://github.com/zilliztech/milvus-distributed/commit/f12a921967411547fa54c606a2e506d256cdb9f7","f12a921967411547fa54c606a2e506d256cdb9f7")</f>
        <v>f12a921967411547fa54c606a2e506d256cdb9f7</v>
      </c>
      <c r="D376" t="s">
        <v>649</v>
      </c>
    </row>
    <row r="377" spans="1:4">
      <c r="A377" t="s">
        <v>650</v>
      </c>
      <c r="B377" t="str">
        <f>HYPERLINK("https://github.com/zilliztech/milvus-distributed/commit/68c1bf97b87dc670884f4e529841703f3ea82587","68c1bf97b87dc670884f4e529841703f3ea82587")</f>
        <v>68c1bf97b87dc670884f4e529841703f3ea82587</v>
      </c>
      <c r="C377">
        <v>1</v>
      </c>
      <c r="D377" s="1" t="s">
        <v>651</v>
      </c>
    </row>
    <row r="378" spans="1:4">
      <c r="A378" t="s">
        <v>652</v>
      </c>
      <c r="B378" t="str">
        <f>HYPERLINK("https://github.com/zilliztech/milvus-distributed/commit/de313d0663fdda9333ca313c141e057c9c352f20","de313d0663fdda9333ca313c141e057c9c352f20")</f>
        <v>de313d0663fdda9333ca313c141e057c9c352f20</v>
      </c>
      <c r="C378">
        <v>1</v>
      </c>
      <c r="D378" t="s">
        <v>653</v>
      </c>
    </row>
    <row r="379" hidden="true" spans="1:4">
      <c r="A379" t="s">
        <v>654</v>
      </c>
      <c r="B379" t="str">
        <f>HYPERLINK("https://github.com/zilliztech/milvus-distributed/commit/2d962a126bbe2636bba9c80a1948411007ddca8a","2d962a126bbe2636bba9c80a1948411007ddca8a")</f>
        <v>2d962a126bbe2636bba9c80a1948411007ddca8a</v>
      </c>
      <c r="D379" t="s">
        <v>655</v>
      </c>
    </row>
    <row r="380" hidden="true" spans="1:4">
      <c r="A380" t="s">
        <v>656</v>
      </c>
      <c r="B380" t="str">
        <f>HYPERLINK("https://github.com/zilliztech/milvus-distributed/commit/8912a0f36239020e559df5b2ca02bd51a3a806da","8912a0f36239020e559df5b2ca02bd51a3a806da")</f>
        <v>8912a0f36239020e559df5b2ca02bd51a3a806da</v>
      </c>
      <c r="D380" t="s">
        <v>657</v>
      </c>
    </row>
    <row r="381" spans="1:4">
      <c r="A381" t="s">
        <v>658</v>
      </c>
      <c r="B381" t="str">
        <f>HYPERLINK("https://github.com/zilliztech/milvus-distributed/commit/0f426376d2a7d2bec423ac06bc98d5b2040d6441","0f426376d2a7d2bec423ac06bc98d5b2040d6441")</f>
        <v>0f426376d2a7d2bec423ac06bc98d5b2040d6441</v>
      </c>
      <c r="C381">
        <v>1</v>
      </c>
      <c r="D381" s="1" t="s">
        <v>659</v>
      </c>
    </row>
    <row r="382" hidden="true" spans="1:4">
      <c r="A382" t="s">
        <v>660</v>
      </c>
      <c r="B382" t="str">
        <f>HYPERLINK("https://github.com/zilliztech/milvus-distributed/commit/63e5a977d1e9327f2f9f7dd7501cc7217145f2d5","63e5a977d1e9327f2f9f7dd7501cc7217145f2d5")</f>
        <v>63e5a977d1e9327f2f9f7dd7501cc7217145f2d5</v>
      </c>
      <c r="D382" t="s">
        <v>661</v>
      </c>
    </row>
    <row r="383" hidden="true" spans="1:4">
      <c r="A383" t="s">
        <v>662</v>
      </c>
      <c r="B383" t="str">
        <f>HYPERLINK("https://github.com/zilliztech/milvus-distributed/commit/b28888adedd1cb19f3c733c97ae2f9b277b91b15","b28888adedd1cb19f3c733c97ae2f9b277b91b15")</f>
        <v>b28888adedd1cb19f3c733c97ae2f9b277b91b15</v>
      </c>
      <c r="D383" t="s">
        <v>663</v>
      </c>
    </row>
    <row r="384" hidden="true" spans="1:4">
      <c r="A384" t="s">
        <v>664</v>
      </c>
      <c r="B384" t="str">
        <f>HYPERLINK("https://github.com/zilliztech/milvus-distributed/commit/28ff31aac52ad78022df50bea679d2b0639e7211","28ff31aac52ad78022df50bea679d2b0639e7211")</f>
        <v>28ff31aac52ad78022df50bea679d2b0639e7211</v>
      </c>
      <c r="D384" t="s">
        <v>665</v>
      </c>
    </row>
    <row r="385" hidden="true" spans="1:4">
      <c r="A385" t="s">
        <v>666</v>
      </c>
      <c r="B385" t="str">
        <f>HYPERLINK("https://github.com/zilliztech/milvus-distributed/commit/d5dbb394d74be3e975ef97b88f734b96d1f3b246","d5dbb394d74be3e975ef97b88f734b96d1f3b246")</f>
        <v>d5dbb394d74be3e975ef97b88f734b96d1f3b246</v>
      </c>
      <c r="D385" t="s">
        <v>663</v>
      </c>
    </row>
    <row r="386" hidden="true" spans="1:4">
      <c r="A386" t="s">
        <v>667</v>
      </c>
      <c r="B386" t="str">
        <f>HYPERLINK("https://github.com/zilliztech/milvus-distributed/commit/e4cba625865412b44f7e47974b63b59aed6725b0","e4cba625865412b44f7e47974b63b59aed6725b0")</f>
        <v>e4cba625865412b44f7e47974b63b59aed6725b0</v>
      </c>
      <c r="D386" t="s">
        <v>668</v>
      </c>
    </row>
    <row r="387" hidden="true" spans="1:4">
      <c r="A387" t="s">
        <v>669</v>
      </c>
      <c r="B387" t="str">
        <f>HYPERLINK("https://github.com/zilliztech/milvus-distributed/commit/ce79a97795b74b874060f36487e97bf54a2379ca","ce79a97795b74b874060f36487e97bf54a2379ca")</f>
        <v>ce79a97795b74b874060f36487e97bf54a2379ca</v>
      </c>
      <c r="D387" t="s">
        <v>670</v>
      </c>
    </row>
    <row r="388" hidden="true" spans="1:4">
      <c r="A388" t="s">
        <v>671</v>
      </c>
      <c r="B388" t="str">
        <f>HYPERLINK("https://github.com/zilliztech/milvus-distributed/commit/71a0f5e354949a0396561f5f44575697791e3762","71a0f5e354949a0396561f5f44575697791e3762")</f>
        <v>71a0f5e354949a0396561f5f44575697791e3762</v>
      </c>
      <c r="D388" t="s">
        <v>672</v>
      </c>
    </row>
    <row r="389" hidden="true" spans="1:4">
      <c r="A389" t="s">
        <v>673</v>
      </c>
      <c r="B389" t="str">
        <f>HYPERLINK("https://github.com/zilliztech/milvus-distributed/commit/58c86627edb99bb940e5b3c452ef6bd2d9f36fe3","58c86627edb99bb940e5b3c452ef6bd2d9f36fe3")</f>
        <v>58c86627edb99bb940e5b3c452ef6bd2d9f36fe3</v>
      </c>
      <c r="D389" t="s">
        <v>674</v>
      </c>
    </row>
    <row r="390" hidden="true" spans="1:4">
      <c r="A390" t="s">
        <v>675</v>
      </c>
      <c r="B390" t="str">
        <f>HYPERLINK("https://github.com/zilliztech/milvus-distributed/commit/5d8ae8219335c1b314a38e3982d905d6c2b1b82b","5d8ae8219335c1b314a38e3982d905d6c2b1b82b")</f>
        <v>5d8ae8219335c1b314a38e3982d905d6c2b1b82b</v>
      </c>
      <c r="D390" t="s">
        <v>676</v>
      </c>
    </row>
    <row r="391" hidden="true" spans="1:4">
      <c r="A391" t="s">
        <v>677</v>
      </c>
      <c r="B391" t="str">
        <f>HYPERLINK("https://github.com/zilliztech/milvus-distributed/commit/ae25573fc8891cef3339370eeab546e98cfddce3","ae25573fc8891cef3339370eeab546e98cfddce3")</f>
        <v>ae25573fc8891cef3339370eeab546e98cfddce3</v>
      </c>
      <c r="D391" t="s">
        <v>678</v>
      </c>
    </row>
    <row r="392" hidden="true" spans="1:4">
      <c r="A392" t="s">
        <v>679</v>
      </c>
      <c r="B392" t="str">
        <f>HYPERLINK("https://github.com/zilliztech/milvus-distributed/commit/88fe85b2ecafc72f7383c5fff88cc67a48b03c69","88fe85b2ecafc72f7383c5fff88cc67a48b03c69")</f>
        <v>88fe85b2ecafc72f7383c5fff88cc67a48b03c69</v>
      </c>
      <c r="D392" t="s">
        <v>680</v>
      </c>
    </row>
    <row r="393" spans="1:4">
      <c r="A393" t="s">
        <v>681</v>
      </c>
      <c r="B393" t="str">
        <f>HYPERLINK("https://github.com/zilliztech/milvus-distributed/commit/9ec50cf5ef20cdfad4684efe94827401f89bac4b","9ec50cf5ef20cdfad4684efe94827401f89bac4b")</f>
        <v>9ec50cf5ef20cdfad4684efe94827401f89bac4b</v>
      </c>
      <c r="C393">
        <v>1</v>
      </c>
      <c r="D393" s="1" t="s">
        <v>682</v>
      </c>
    </row>
    <row r="394" hidden="true" spans="1:4">
      <c r="A394" t="s">
        <v>683</v>
      </c>
      <c r="B394" t="str">
        <f>HYPERLINK("https://github.com/zilliztech/milvus-distributed/commit/63d1c266adc83ee6b505c2e3402fd71a60914e34","63d1c266adc83ee6b505c2e3402fd71a60914e34")</f>
        <v>63d1c266adc83ee6b505c2e3402fd71a60914e34</v>
      </c>
      <c r="D394" t="s">
        <v>684</v>
      </c>
    </row>
    <row r="395" spans="1:4">
      <c r="A395" t="s">
        <v>685</v>
      </c>
      <c r="B395" t="str">
        <f>HYPERLINK("https://github.com/zilliztech/milvus-distributed/commit/b3e6cc85acdf243a558265677f457e9a0ff755f1","b3e6cc85acdf243a558265677f457e9a0ff755f1")</f>
        <v>b3e6cc85acdf243a558265677f457e9a0ff755f1</v>
      </c>
      <c r="C395">
        <v>1</v>
      </c>
      <c r="D395" s="1" t="s">
        <v>686</v>
      </c>
    </row>
    <row r="396" hidden="true" spans="1:4">
      <c r="A396" t="s">
        <v>687</v>
      </c>
      <c r="B396" t="str">
        <f>HYPERLINK("https://github.com/zilliztech/milvus-distributed/commit/dced3b5765e673a4b2e705fbf9440c9d32f814ce","dced3b5765e673a4b2e705fbf9440c9d32f814ce")</f>
        <v>dced3b5765e673a4b2e705fbf9440c9d32f814ce</v>
      </c>
      <c r="D396" t="s">
        <v>688</v>
      </c>
    </row>
    <row r="397" hidden="true" spans="1:4">
      <c r="A397" t="s">
        <v>689</v>
      </c>
      <c r="B397" t="str">
        <f>HYPERLINK("https://github.com/zilliztech/milvus-distributed/commit/16ce2d7e1d5160ef2d59a87c0562186c734bb494","16ce2d7e1d5160ef2d59a87c0562186c734bb494")</f>
        <v>16ce2d7e1d5160ef2d59a87c0562186c734bb494</v>
      </c>
      <c r="D397" t="s">
        <v>690</v>
      </c>
    </row>
    <row r="398" hidden="true" spans="1:4">
      <c r="A398" t="s">
        <v>691</v>
      </c>
      <c r="B398" t="str">
        <f>HYPERLINK("https://github.com/zilliztech/milvus-distributed/commit/8a0d9546101ca1a7103bd26ae5ebacebd8c0f893","8a0d9546101ca1a7103bd26ae5ebacebd8c0f893")</f>
        <v>8a0d9546101ca1a7103bd26ae5ebacebd8c0f893</v>
      </c>
      <c r="D398" t="s">
        <v>692</v>
      </c>
    </row>
    <row r="399" hidden="true" spans="1:4">
      <c r="A399" t="s">
        <v>693</v>
      </c>
      <c r="B399" t="str">
        <f>HYPERLINK("https://github.com/zilliztech/milvus-distributed/commit/718ce73c33e391040cfdd814fc0b3a549563afb8","718ce73c33e391040cfdd814fc0b3a549563afb8")</f>
        <v>718ce73c33e391040cfdd814fc0b3a549563afb8</v>
      </c>
      <c r="D399" t="s">
        <v>694</v>
      </c>
    </row>
    <row r="400" hidden="true" spans="1:4">
      <c r="A400" t="s">
        <v>695</v>
      </c>
      <c r="B400" t="str">
        <f>HYPERLINK("https://github.com/zilliztech/milvus-distributed/commit/417ac8ad2145284fbc88b985c5de8d9d27e56652","417ac8ad2145284fbc88b985c5de8d9d27e56652")</f>
        <v>417ac8ad2145284fbc88b985c5de8d9d27e56652</v>
      </c>
      <c r="D400" t="s">
        <v>696</v>
      </c>
    </row>
    <row r="401" hidden="true" spans="1:4">
      <c r="A401" t="s">
        <v>697</v>
      </c>
      <c r="B401" t="str">
        <f>HYPERLINK("https://github.com/zilliztech/milvus-distributed/commit/f0bea5c09e4225ac583ba83ab1378d4b079feeed","f0bea5c09e4225ac583ba83ab1378d4b079feeed")</f>
        <v>f0bea5c09e4225ac583ba83ab1378d4b079feeed</v>
      </c>
      <c r="D401" t="s">
        <v>698</v>
      </c>
    </row>
    <row r="402" spans="1:4">
      <c r="A402" t="s">
        <v>699</v>
      </c>
      <c r="B402" t="str">
        <f>HYPERLINK("https://github.com/zilliztech/milvus-distributed/commit/3d7a7f4c6057732af850b057953c62273fc52f50","3d7a7f4c6057732af850b057953c62273fc52f50")</f>
        <v>3d7a7f4c6057732af850b057953c62273fc52f50</v>
      </c>
      <c r="C402">
        <v>1</v>
      </c>
      <c r="D402" s="1" t="s">
        <v>700</v>
      </c>
    </row>
    <row r="403" hidden="true" spans="1:4">
      <c r="A403" t="s">
        <v>701</v>
      </c>
      <c r="B403" t="str">
        <f>HYPERLINK("https://github.com/zilliztech/milvus-distributed/commit/e5cd3aa91f2cc10d5a6fdb3b3b5ce3903a45d612","e5cd3aa91f2cc10d5a6fdb3b3b5ce3903a45d612")</f>
        <v>e5cd3aa91f2cc10d5a6fdb3b3b5ce3903a45d612</v>
      </c>
      <c r="D403" t="s">
        <v>702</v>
      </c>
    </row>
    <row r="404" hidden="true" spans="1:4">
      <c r="A404" t="s">
        <v>703</v>
      </c>
      <c r="B404" t="str">
        <f>HYPERLINK("https://github.com/zilliztech/milvus-distributed/commit/6930797ff0aefeb95ae1101b256913ea9131f2d4","6930797ff0aefeb95ae1101b256913ea9131f2d4")</f>
        <v>6930797ff0aefeb95ae1101b256913ea9131f2d4</v>
      </c>
      <c r="D404" t="s">
        <v>704</v>
      </c>
    </row>
    <row r="405" hidden="true" spans="1:4">
      <c r="A405" t="s">
        <v>705</v>
      </c>
      <c r="B405" t="str">
        <f>HYPERLINK("https://github.com/zilliztech/milvus-distributed/commit/af6d732704566bdc94738126b0e586a77a473817","af6d732704566bdc94738126b0e586a77a473817")</f>
        <v>af6d732704566bdc94738126b0e586a77a473817</v>
      </c>
      <c r="D405" t="s">
        <v>706</v>
      </c>
    </row>
    <row r="406" hidden="true" spans="1:4">
      <c r="A406" t="s">
        <v>707</v>
      </c>
      <c r="B406" t="str">
        <f>HYPERLINK("https://github.com/zilliztech/milvus-distributed/commit/4eb5c1d4d5ba880274c6360aca6096ea4d7daa7d","4eb5c1d4d5ba880274c6360aca6096ea4d7daa7d")</f>
        <v>4eb5c1d4d5ba880274c6360aca6096ea4d7daa7d</v>
      </c>
      <c r="D406" t="s">
        <v>708</v>
      </c>
    </row>
    <row r="407" hidden="true" spans="1:4">
      <c r="A407" t="s">
        <v>709</v>
      </c>
      <c r="B407" t="str">
        <f>HYPERLINK("https://github.com/zilliztech/milvus-distributed/commit/3a594a5ee7cec95d2048b3a8a9f06e30629031ea","3a594a5ee7cec95d2048b3a8a9f06e30629031ea")</f>
        <v>3a594a5ee7cec95d2048b3a8a9f06e30629031ea</v>
      </c>
      <c r="D407" t="s">
        <v>710</v>
      </c>
    </row>
    <row r="408" spans="1:4">
      <c r="A408" t="s">
        <v>711</v>
      </c>
      <c r="B408" t="str">
        <f>HYPERLINK("https://github.com/zilliztech/milvus-distributed/commit/00829ee39a198018ad34da2f35123ab7bfb57293","00829ee39a198018ad34da2f35123ab7bfb57293")</f>
        <v>00829ee39a198018ad34da2f35123ab7bfb57293</v>
      </c>
      <c r="C408">
        <v>1</v>
      </c>
      <c r="D408" t="s">
        <v>195</v>
      </c>
    </row>
    <row r="409" hidden="true" spans="1:4">
      <c r="A409" t="s">
        <v>712</v>
      </c>
      <c r="B409" t="str">
        <f>HYPERLINK("https://github.com/zilliztech/milvus-distributed/commit/3ac9f7547fa859b7e7768fba411fac52138a0c4a","3ac9f7547fa859b7e7768fba411fac52138a0c4a")</f>
        <v>3ac9f7547fa859b7e7768fba411fac52138a0c4a</v>
      </c>
      <c r="D409" t="s">
        <v>713</v>
      </c>
    </row>
    <row r="410" spans="1:4">
      <c r="A410" t="s">
        <v>714</v>
      </c>
      <c r="B410" t="str">
        <f>HYPERLINK("https://github.com/zilliztech/milvus-distributed/commit/59aebb0ac5771ea552c2d0228401453acbbd69be","59aebb0ac5771ea552c2d0228401453acbbd69be")</f>
        <v>59aebb0ac5771ea552c2d0228401453acbbd69be</v>
      </c>
      <c r="C410">
        <v>1</v>
      </c>
      <c r="D410" t="s">
        <v>715</v>
      </c>
    </row>
    <row r="411" hidden="true" spans="1:4">
      <c r="A411" t="s">
        <v>716</v>
      </c>
      <c r="B411" t="str">
        <f>HYPERLINK("https://github.com/zilliztech/milvus-distributed/commit/04b6a0b9063da4262804f27da437d9c6ad19f034","04b6a0b9063da4262804f27da437d9c6ad19f034")</f>
        <v>04b6a0b9063da4262804f27da437d9c6ad19f034</v>
      </c>
      <c r="D411" t="s">
        <v>717</v>
      </c>
    </row>
    <row r="412" hidden="true" spans="1:4">
      <c r="A412" t="s">
        <v>718</v>
      </c>
      <c r="B412" t="str">
        <f>HYPERLINK("https://github.com/zilliztech/milvus-distributed/commit/0baec4f8ffe07cc07c46fd47e03b3eac874631a8","0baec4f8ffe07cc07c46fd47e03b3eac874631a8")</f>
        <v>0baec4f8ffe07cc07c46fd47e03b3eac874631a8</v>
      </c>
      <c r="D412" t="s">
        <v>719</v>
      </c>
    </row>
    <row r="413" hidden="true" spans="1:4">
      <c r="A413" t="s">
        <v>720</v>
      </c>
      <c r="B413" t="str">
        <f>HYPERLINK("https://github.com/zilliztech/milvus-distributed/commit/d09e99e4732de7552262d6a872cfd59679d06471","d09e99e4732de7552262d6a872cfd59679d06471")</f>
        <v>d09e99e4732de7552262d6a872cfd59679d06471</v>
      </c>
      <c r="D413" t="s">
        <v>721</v>
      </c>
    </row>
    <row r="414" spans="1:4">
      <c r="A414" t="s">
        <v>722</v>
      </c>
      <c r="B414" t="str">
        <f>HYPERLINK("https://github.com/zilliztech/milvus-distributed/commit/ebb8cb7dc97df27bebfb41888ad2e54046351f49","ebb8cb7dc97df27bebfb41888ad2e54046351f49")</f>
        <v>ebb8cb7dc97df27bebfb41888ad2e54046351f49</v>
      </c>
      <c r="C414">
        <v>1</v>
      </c>
      <c r="D414" t="s">
        <v>723</v>
      </c>
    </row>
    <row r="415" hidden="true" spans="1:4">
      <c r="A415" t="s">
        <v>724</v>
      </c>
      <c r="B415" t="str">
        <f>HYPERLINK("https://github.com/zilliztech/milvus-distributed/commit/e2e800da6d3ee292e323204d9ef685ab4df7f9fb","e2e800da6d3ee292e323204d9ef685ab4df7f9fb")</f>
        <v>e2e800da6d3ee292e323204d9ef685ab4df7f9fb</v>
      </c>
      <c r="D415" t="s">
        <v>725</v>
      </c>
    </row>
    <row r="416" hidden="true" spans="1:4">
      <c r="A416" t="s">
        <v>726</v>
      </c>
      <c r="B416" t="str">
        <f>HYPERLINK("https://github.com/zilliztech/milvus-distributed/commit/8eb52defb666086b1683027699d4d83d5833acee","8eb52defb666086b1683027699d4d83d5833acee")</f>
        <v>8eb52defb666086b1683027699d4d83d5833acee</v>
      </c>
      <c r="D416" t="s">
        <v>727</v>
      </c>
    </row>
    <row r="417" hidden="true" spans="1:4">
      <c r="A417" t="s">
        <v>728</v>
      </c>
      <c r="B417" t="str">
        <f>HYPERLINK("https://github.com/zilliztech/milvus-distributed/commit/e29c0da816e9b85654f71b5040c832ba7bcfa846","e29c0da816e9b85654f71b5040c832ba7bcfa846")</f>
        <v>e29c0da816e9b85654f71b5040c832ba7bcfa846</v>
      </c>
      <c r="D417" t="s">
        <v>729</v>
      </c>
    </row>
    <row r="418" hidden="true" spans="1:4">
      <c r="A418" t="s">
        <v>730</v>
      </c>
      <c r="B418" t="str">
        <f>HYPERLINK("https://github.com/zilliztech/milvus-distributed/commit/3c607937e894dd596277ff55080b5989279e8573","3c607937e894dd596277ff55080b5989279e8573")</f>
        <v>3c607937e894dd596277ff55080b5989279e8573</v>
      </c>
      <c r="D418" t="s">
        <v>731</v>
      </c>
    </row>
    <row r="419" hidden="true" spans="1:4">
      <c r="A419" t="s">
        <v>732</v>
      </c>
      <c r="B419" t="str">
        <f>HYPERLINK("https://github.com/zilliztech/milvus-distributed/commit/2611213cebd9f1186f7e6927facbadee53c22cf4","2611213cebd9f1186f7e6927facbadee53c22cf4")</f>
        <v>2611213cebd9f1186f7e6927facbadee53c22cf4</v>
      </c>
      <c r="D419" t="s">
        <v>733</v>
      </c>
    </row>
    <row r="420" hidden="true" spans="1:4">
      <c r="A420" t="s">
        <v>734</v>
      </c>
      <c r="B420" t="str">
        <f>HYPERLINK("https://github.com/zilliztech/milvus-distributed/commit/4f35d27a0cddff213628fde98846baefd23bffb0","4f35d27a0cddff213628fde98846baefd23bffb0")</f>
        <v>4f35d27a0cddff213628fde98846baefd23bffb0</v>
      </c>
      <c r="D420" t="s">
        <v>735</v>
      </c>
    </row>
    <row r="421" hidden="true" spans="1:4">
      <c r="A421" t="s">
        <v>736</v>
      </c>
      <c r="B421" t="str">
        <f>HYPERLINK("https://github.com/zilliztech/milvus-distributed/commit/0827323aa6e5e63009c0045446244e541c26e6a9","0827323aa6e5e63009c0045446244e541c26e6a9")</f>
        <v>0827323aa6e5e63009c0045446244e541c26e6a9</v>
      </c>
      <c r="D421" t="s">
        <v>737</v>
      </c>
    </row>
    <row r="422" hidden="true" spans="1:4">
      <c r="A422" t="s">
        <v>738</v>
      </c>
      <c r="B422" t="str">
        <f>HYPERLINK("https://github.com/zilliztech/milvus-distributed/commit/bb9b234ba453bbe84a11b39950b8c0a4b1dc03bd","bb9b234ba453bbe84a11b39950b8c0a4b1dc03bd")</f>
        <v>bb9b234ba453bbe84a11b39950b8c0a4b1dc03bd</v>
      </c>
      <c r="D422" t="s">
        <v>739</v>
      </c>
    </row>
    <row r="423" hidden="true" spans="1:4">
      <c r="A423" t="s">
        <v>740</v>
      </c>
      <c r="B423" t="str">
        <f>HYPERLINK("https://github.com/zilliztech/milvus-distributed/commit/d3fdfc66f45df3a2820bcc9d429f7cf8726914cc","d3fdfc66f45df3a2820bcc9d429f7cf8726914cc")</f>
        <v>d3fdfc66f45df3a2820bcc9d429f7cf8726914cc</v>
      </c>
      <c r="D423" t="s">
        <v>741</v>
      </c>
    </row>
    <row r="424" hidden="true" spans="1:4">
      <c r="A424" t="s">
        <v>742</v>
      </c>
      <c r="B424" t="str">
        <f>HYPERLINK("https://github.com/zilliztech/milvus-distributed/commit/60a582b25f60b4cbd449474195b84e3112321395","60a582b25f60b4cbd449474195b84e3112321395")</f>
        <v>60a582b25f60b4cbd449474195b84e3112321395</v>
      </c>
      <c r="D424" s="1" t="s">
        <v>743</v>
      </c>
    </row>
    <row r="425" spans="1:4">
      <c r="A425" t="s">
        <v>744</v>
      </c>
      <c r="B425" t="str">
        <f>HYPERLINK("https://github.com/zilliztech/milvus-distributed/commit/9d15b51995eb43f9665a1f188699faeb1cca658a","9d15b51995eb43f9665a1f188699faeb1cca658a")</f>
        <v>9d15b51995eb43f9665a1f188699faeb1cca658a</v>
      </c>
      <c r="C425">
        <v>1</v>
      </c>
      <c r="D425" t="s">
        <v>743</v>
      </c>
    </row>
    <row r="426" hidden="true" spans="1:4">
      <c r="A426" t="s">
        <v>745</v>
      </c>
      <c r="B426" t="str">
        <f>HYPERLINK("https://github.com/zilliztech/milvus-distributed/commit/55ff8968fe54fac9bd2924d177969ce39f388204","55ff8968fe54fac9bd2924d177969ce39f388204")</f>
        <v>55ff8968fe54fac9bd2924d177969ce39f388204</v>
      </c>
      <c r="D426" t="s">
        <v>746</v>
      </c>
    </row>
    <row r="427" hidden="true" spans="1:4">
      <c r="A427" t="s">
        <v>747</v>
      </c>
      <c r="B427" t="str">
        <f>HYPERLINK("https://github.com/zilliztech/milvus-distributed/commit/fc4c732599cde21ea0c526a65ba9f001f6626c16","fc4c732599cde21ea0c526a65ba9f001f6626c16")</f>
        <v>fc4c732599cde21ea0c526a65ba9f001f6626c16</v>
      </c>
      <c r="D427" t="s">
        <v>748</v>
      </c>
    </row>
    <row r="428" hidden="true" spans="1:4">
      <c r="A428" t="s">
        <v>749</v>
      </c>
      <c r="B428" t="str">
        <f>HYPERLINK("https://github.com/zilliztech/milvus-distributed/commit/9fe7bc374b3936531223fda7437b8dfa377a4bbf","9fe7bc374b3936531223fda7437b8dfa377a4bbf")</f>
        <v>9fe7bc374b3936531223fda7437b8dfa377a4bbf</v>
      </c>
      <c r="D428" t="s">
        <v>750</v>
      </c>
    </row>
    <row r="429" spans="1:4">
      <c r="A429" t="s">
        <v>751</v>
      </c>
      <c r="B429" t="str">
        <f>HYPERLINK("https://github.com/zilliztech/milvus-distributed/commit/4741d9a1b72a82e42c6f8fe3e2b24be8f7151c2a","4741d9a1b72a82e42c6f8fe3e2b24be8f7151c2a")</f>
        <v>4741d9a1b72a82e42c6f8fe3e2b24be8f7151c2a</v>
      </c>
      <c r="C429">
        <v>1</v>
      </c>
      <c r="D429" t="s">
        <v>752</v>
      </c>
    </row>
    <row r="430" hidden="true" spans="1:4">
      <c r="A430" t="s">
        <v>753</v>
      </c>
      <c r="B430" t="str">
        <f>HYPERLINK("https://github.com/zilliztech/milvus-distributed/commit/6a358218e9e3c6b3d3f468d5850308912e49a84d","6a358218e9e3c6b3d3f468d5850308912e49a84d")</f>
        <v>6a358218e9e3c6b3d3f468d5850308912e49a84d</v>
      </c>
      <c r="D430" t="s">
        <v>754</v>
      </c>
    </row>
    <row r="431" hidden="true" spans="1:4">
      <c r="A431" t="s">
        <v>755</v>
      </c>
      <c r="B431" t="str">
        <f>HYPERLINK("https://github.com/zilliztech/milvus-distributed/commit/10c07b26c3ae9dacc78aeffe2cda7d8aaf8452a4","10c07b26c3ae9dacc78aeffe2cda7d8aaf8452a4")</f>
        <v>10c07b26c3ae9dacc78aeffe2cda7d8aaf8452a4</v>
      </c>
      <c r="D431" t="s">
        <v>756</v>
      </c>
    </row>
    <row r="432" hidden="true" spans="1:4">
      <c r="A432" t="s">
        <v>757</v>
      </c>
      <c r="B432" t="str">
        <f>HYPERLINK("https://github.com/zilliztech/milvus-distributed/commit/f7f71640a03c52f417947d314521a3f3cf66f4ae","f7f71640a03c52f417947d314521a3f3cf66f4ae")</f>
        <v>f7f71640a03c52f417947d314521a3f3cf66f4ae</v>
      </c>
      <c r="D432" t="s">
        <v>758</v>
      </c>
    </row>
    <row r="433" hidden="true" spans="1:4">
      <c r="A433" t="s">
        <v>759</v>
      </c>
      <c r="B433" t="str">
        <f>HYPERLINK("https://github.com/zilliztech/milvus-distributed/commit/abd422079717cf41f93a07b4bd3d34515b781111","abd422079717cf41f93a07b4bd3d34515b781111")</f>
        <v>abd422079717cf41f93a07b4bd3d34515b781111</v>
      </c>
      <c r="D433" t="s">
        <v>760</v>
      </c>
    </row>
    <row r="434" hidden="true" spans="1:4">
      <c r="A434" t="s">
        <v>761</v>
      </c>
      <c r="B434" t="str">
        <f>HYPERLINK("https://github.com/zilliztech/milvus-distributed/commit/19adfc31bb54e0aa8010f0658ad7f0859273d8a1","19adfc31bb54e0aa8010f0658ad7f0859273d8a1")</f>
        <v>19adfc31bb54e0aa8010f0658ad7f0859273d8a1</v>
      </c>
      <c r="D434" t="s">
        <v>762</v>
      </c>
    </row>
    <row r="435" hidden="true" spans="1:4">
      <c r="A435" t="s">
        <v>763</v>
      </c>
      <c r="B435" t="str">
        <f>HYPERLINK("https://github.com/zilliztech/milvus-distributed/commit/60fea571ed5345af3f15c4c5c94b274124bf3eea","60fea571ed5345af3f15c4c5c94b274124bf3eea")</f>
        <v>60fea571ed5345af3f15c4c5c94b274124bf3eea</v>
      </c>
      <c r="D435" t="s">
        <v>764</v>
      </c>
    </row>
    <row r="436" hidden="true" spans="1:4">
      <c r="A436" t="s">
        <v>765</v>
      </c>
      <c r="B436" t="str">
        <f>HYPERLINK("https://github.com/zilliztech/milvus-distributed/commit/e24c1df1ffccea3eb28554622d6b37b0c60c1359","e24c1df1ffccea3eb28554622d6b37b0c60c1359")</f>
        <v>e24c1df1ffccea3eb28554622d6b37b0c60c1359</v>
      </c>
      <c r="D436" t="s">
        <v>766</v>
      </c>
    </row>
    <row r="437" spans="1:4">
      <c r="A437" t="s">
        <v>767</v>
      </c>
      <c r="B437" t="str">
        <f>HYPERLINK("https://github.com/zilliztech/milvus-distributed/commit/65708594fd785f74b879ce55368a210e145676a5","65708594fd785f74b879ce55368a210e145676a5")</f>
        <v>65708594fd785f74b879ce55368a210e145676a5</v>
      </c>
      <c r="C437">
        <v>1</v>
      </c>
      <c r="D437" t="s">
        <v>768</v>
      </c>
    </row>
    <row r="438" hidden="true" spans="1:4">
      <c r="A438" t="s">
        <v>769</v>
      </c>
      <c r="B438" t="str">
        <f>HYPERLINK("https://github.com/zilliztech/milvus-distributed/commit/868cde59da30558cbdf10c1f37e2684bd5df66d0","868cde59da30558cbdf10c1f37e2684bd5df66d0")</f>
        <v>868cde59da30558cbdf10c1f37e2684bd5df66d0</v>
      </c>
      <c r="D438" t="s">
        <v>770</v>
      </c>
    </row>
    <row r="439" hidden="true" spans="1:4">
      <c r="A439" t="s">
        <v>771</v>
      </c>
      <c r="B439" t="str">
        <f>HYPERLINK("https://github.com/zilliztech/milvus-distributed/commit/24d5e9de6401a6f0525d880bc4bd4fce80719a61","24d5e9de6401a6f0525d880bc4bd4fce80719a61")</f>
        <v>24d5e9de6401a6f0525d880bc4bd4fce80719a61</v>
      </c>
      <c r="D439" t="s">
        <v>772</v>
      </c>
    </row>
    <row r="440" hidden="true" spans="1:4">
      <c r="A440" t="s">
        <v>773</v>
      </c>
      <c r="B440" t="str">
        <f>HYPERLINK("https://github.com/zilliztech/milvus-distributed/commit/9d68f2c72087e9fd90d968a1bed57fe53ee86a9a","9d68f2c72087e9fd90d968a1bed57fe53ee86a9a")</f>
        <v>9d68f2c72087e9fd90d968a1bed57fe53ee86a9a</v>
      </c>
      <c r="D440" t="s">
        <v>774</v>
      </c>
    </row>
    <row r="441" hidden="true" spans="1:4">
      <c r="A441" t="s">
        <v>775</v>
      </c>
      <c r="B441" t="str">
        <f>HYPERLINK("https://github.com/zilliztech/milvus-distributed/commit/639b445b2e62d64c424df0f77a36e180b166aa2f","639b445b2e62d64c424df0f77a36e180b166aa2f")</f>
        <v>639b445b2e62d64c424df0f77a36e180b166aa2f</v>
      </c>
      <c r="D441" t="s">
        <v>776</v>
      </c>
    </row>
    <row r="442" hidden="true" spans="1:4">
      <c r="A442" t="s">
        <v>777</v>
      </c>
      <c r="B442" t="str">
        <f>HYPERLINK("https://github.com/zilliztech/milvus-distributed/commit/3bdcbd67588e845697b6673a793e8f9ad207bcc8","3bdcbd67588e845697b6673a793e8f9ad207bcc8")</f>
        <v>3bdcbd67588e845697b6673a793e8f9ad207bcc8</v>
      </c>
      <c r="D442" t="s">
        <v>778</v>
      </c>
    </row>
    <row r="443" hidden="true" spans="1:4">
      <c r="A443" t="s">
        <v>779</v>
      </c>
      <c r="B443" t="str">
        <f>HYPERLINK("https://github.com/zilliztech/milvus-distributed/commit/662a487ea023152546e2d029d196339173e4c543","662a487ea023152546e2d029d196339173e4c543")</f>
        <v>662a487ea023152546e2d029d196339173e4c543</v>
      </c>
      <c r="D443" t="s">
        <v>780</v>
      </c>
    </row>
    <row r="444" spans="1:4">
      <c r="A444" t="s">
        <v>781</v>
      </c>
      <c r="B444" t="str">
        <f>HYPERLINK("https://github.com/zilliztech/milvus-distributed/commit/a6e9675bbb58cd039590292f7a5b5d31c3f67b65","a6e9675bbb58cd039590292f7a5b5d31c3f67b65")</f>
        <v>a6e9675bbb58cd039590292f7a5b5d31c3f67b65</v>
      </c>
      <c r="C444">
        <v>1</v>
      </c>
      <c r="D444" t="s">
        <v>782</v>
      </c>
    </row>
    <row r="445" hidden="true" spans="1:4">
      <c r="A445" t="s">
        <v>783</v>
      </c>
      <c r="B445" t="str">
        <f>HYPERLINK("https://github.com/zilliztech/milvus-distributed/commit/6af8fb074c4d52638fcd26ef751fa91d56c338b7","6af8fb074c4d52638fcd26ef751fa91d56c338b7")</f>
        <v>6af8fb074c4d52638fcd26ef751fa91d56c338b7</v>
      </c>
      <c r="D445" t="s">
        <v>784</v>
      </c>
    </row>
    <row r="446" hidden="true" spans="1:4">
      <c r="A446" t="s">
        <v>785</v>
      </c>
      <c r="B446" t="str">
        <f>HYPERLINK("https://github.com/zilliztech/milvus-distributed/commit/7ff6834a63e216b7584610512bac9863062eacd4","7ff6834a63e216b7584610512bac9863062eacd4")</f>
        <v>7ff6834a63e216b7584610512bac9863062eacd4</v>
      </c>
      <c r="D446" t="s">
        <v>786</v>
      </c>
    </row>
    <row r="447" hidden="true" spans="1:4">
      <c r="A447" t="s">
        <v>787</v>
      </c>
      <c r="B447" t="str">
        <f>HYPERLINK("https://github.com/zilliztech/milvus-distributed/commit/24bab0241751cab413d428cdfc6936543062dfa6","24bab0241751cab413d428cdfc6936543062dfa6")</f>
        <v>24bab0241751cab413d428cdfc6936543062dfa6</v>
      </c>
      <c r="D447" t="s">
        <v>788</v>
      </c>
    </row>
    <row r="448" hidden="true" spans="1:4">
      <c r="A448" t="s">
        <v>789</v>
      </c>
      <c r="B448" t="str">
        <f>HYPERLINK("https://github.com/zilliztech/milvus-distributed/commit/83e6f0547054e0cdea5a181d56ef041d044408cf","83e6f0547054e0cdea5a181d56ef041d044408cf")</f>
        <v>83e6f0547054e0cdea5a181d56ef041d044408cf</v>
      </c>
      <c r="D448" t="s">
        <v>790</v>
      </c>
    </row>
    <row r="449" hidden="true" spans="1:4">
      <c r="A449" t="s">
        <v>791</v>
      </c>
      <c r="B449" t="str">
        <f>HYPERLINK("https://github.com/zilliztech/milvus-distributed/commit/2329921e41dab0cd9bcf4f321c988e90d8d75505","2329921e41dab0cd9bcf4f321c988e90d8d75505")</f>
        <v>2329921e41dab0cd9bcf4f321c988e90d8d75505</v>
      </c>
      <c r="D449" t="s">
        <v>792</v>
      </c>
    </row>
    <row r="450" hidden="true" spans="1:4">
      <c r="A450" t="s">
        <v>793</v>
      </c>
      <c r="B450" t="str">
        <f>HYPERLINK("https://github.com/zilliztech/milvus-distributed/commit/67ccc90995aea94775c792180bb754d864369ada","67ccc90995aea94775c792180bb754d864369ada")</f>
        <v>67ccc90995aea94775c792180bb754d864369ada</v>
      </c>
      <c r="D450" t="s">
        <v>794</v>
      </c>
    </row>
    <row r="451" hidden="true" spans="1:4">
      <c r="A451" t="s">
        <v>795</v>
      </c>
      <c r="B451" t="str">
        <f>HYPERLINK("https://github.com/zilliztech/milvus-distributed/commit/0983d61310ea793d7cec9ba931904b3ad1179ba0","0983d61310ea793d7cec9ba931904b3ad1179ba0")</f>
        <v>0983d61310ea793d7cec9ba931904b3ad1179ba0</v>
      </c>
      <c r="D451" t="s">
        <v>796</v>
      </c>
    </row>
    <row r="452" spans="1:4">
      <c r="A452" t="s">
        <v>797</v>
      </c>
      <c r="B452" t="str">
        <f>HYPERLINK("https://github.com/zilliztech/milvus-distributed/commit/6b9ce2bca91b960afe9acdc2f5c85ef90bc04039","6b9ce2bca91b960afe9acdc2f5c85ef90bc04039")</f>
        <v>6b9ce2bca91b960afe9acdc2f5c85ef90bc04039</v>
      </c>
      <c r="C452">
        <v>1</v>
      </c>
      <c r="D452" t="s">
        <v>798</v>
      </c>
    </row>
    <row r="453" hidden="true" spans="1:4">
      <c r="A453" t="s">
        <v>799</v>
      </c>
      <c r="B453" t="str">
        <f>HYPERLINK("https://github.com/zilliztech/milvus-distributed/commit/826cd4f8bd76eab3d62c9d2e7316f743d09ae271","826cd4f8bd76eab3d62c9d2e7316f743d09ae271")</f>
        <v>826cd4f8bd76eab3d62c9d2e7316f743d09ae271</v>
      </c>
      <c r="D453" t="s">
        <v>800</v>
      </c>
    </row>
    <row r="454" hidden="true" spans="1:4">
      <c r="A454" t="s">
        <v>801</v>
      </c>
      <c r="B454" t="str">
        <f>HYPERLINK("https://github.com/zilliztech/milvus-distributed/commit/5435810a40979d943c95ac81ad91234d745b7a8a","5435810a40979d943c95ac81ad91234d745b7a8a")</f>
        <v>5435810a40979d943c95ac81ad91234d745b7a8a</v>
      </c>
      <c r="D454" t="s">
        <v>802</v>
      </c>
    </row>
    <row r="455" hidden="true" spans="1:4">
      <c r="A455" t="s">
        <v>803</v>
      </c>
      <c r="B455" t="str">
        <f>HYPERLINK("https://github.com/zilliztech/milvus-distributed/commit/70f607f8b87dfc36d39bf4b600e41ce509ac7fdc","70f607f8b87dfc36d39bf4b600e41ce509ac7fdc")</f>
        <v>70f607f8b87dfc36d39bf4b600e41ce509ac7fdc</v>
      </c>
      <c r="D455" t="s">
        <v>713</v>
      </c>
    </row>
    <row r="456" spans="1:4">
      <c r="A456" t="s">
        <v>804</v>
      </c>
      <c r="B456" t="str">
        <f>HYPERLINK("https://github.com/zilliztech/milvus-distributed/commit/8b4588bf72486607ba8aec0c6cdc13c9871a5d8f","8b4588bf72486607ba8aec0c6cdc13c9871a5d8f")</f>
        <v>8b4588bf72486607ba8aec0c6cdc13c9871a5d8f</v>
      </c>
      <c r="C456">
        <v>1</v>
      </c>
      <c r="D456" t="s">
        <v>713</v>
      </c>
    </row>
    <row r="457" hidden="true" spans="1:4">
      <c r="A457" t="s">
        <v>805</v>
      </c>
      <c r="B457" t="str">
        <f>HYPERLINK("https://github.com/zilliztech/milvus-distributed/commit/e5330cc593c61734fab82a0c59b04c90ada06fc0","e5330cc593c61734fab82a0c59b04c90ada06fc0")</f>
        <v>e5330cc593c61734fab82a0c59b04c90ada06fc0</v>
      </c>
      <c r="D457" t="s">
        <v>806</v>
      </c>
    </row>
    <row r="458" hidden="true" spans="1:4">
      <c r="A458" t="s">
        <v>807</v>
      </c>
      <c r="B458" t="str">
        <f>HYPERLINK("https://github.com/zilliztech/milvus-distributed/commit/f088c92f61c9286514c6ab0451cfc251ce6d00e1","f088c92f61c9286514c6ab0451cfc251ce6d00e1")</f>
        <v>f088c92f61c9286514c6ab0451cfc251ce6d00e1</v>
      </c>
      <c r="D458" t="s">
        <v>808</v>
      </c>
    </row>
    <row r="459" hidden="true" spans="1:4">
      <c r="A459" t="s">
        <v>809</v>
      </c>
      <c r="B459" t="str">
        <f>HYPERLINK("https://github.com/zilliztech/milvus-distributed/commit/331f41ab46337293bcd26f2a406e43542bf44f29","331f41ab46337293bcd26f2a406e43542bf44f29")</f>
        <v>331f41ab46337293bcd26f2a406e43542bf44f29</v>
      </c>
      <c r="D459" t="s">
        <v>810</v>
      </c>
    </row>
    <row r="460" spans="1:4">
      <c r="A460" t="s">
        <v>811</v>
      </c>
      <c r="B460" t="str">
        <f>HYPERLINK("https://github.com/zilliztech/milvus-distributed/commit/42cb8db174811a8ccdeb95c99528c6cf12dc96d8","42cb8db174811a8ccdeb95c99528c6cf12dc96d8")</f>
        <v>42cb8db174811a8ccdeb95c99528c6cf12dc96d8</v>
      </c>
      <c r="C460">
        <v>1</v>
      </c>
      <c r="D460" t="s">
        <v>812</v>
      </c>
    </row>
    <row r="461" spans="1:4">
      <c r="A461" t="s">
        <v>813</v>
      </c>
      <c r="B461" t="str">
        <f>HYPERLINK("https://github.com/zilliztech/milvus-distributed/commit/c9ae65d03cd15646caa19eb0a9ac6b28da9faca9","c9ae65d03cd15646caa19eb0a9ac6b28da9faca9")</f>
        <v>c9ae65d03cd15646caa19eb0a9ac6b28da9faca9</v>
      </c>
      <c r="C461">
        <v>1</v>
      </c>
      <c r="D461" s="1" t="s">
        <v>814</v>
      </c>
    </row>
    <row r="462" hidden="true" spans="1:4">
      <c r="A462" t="s">
        <v>815</v>
      </c>
      <c r="B462" t="str">
        <f>HYPERLINK("https://github.com/zilliztech/milvus-distributed/commit/def743af4dc512c9ca6ed9273ebfa72431cd7695","def743af4dc512c9ca6ed9273ebfa72431cd7695")</f>
        <v>def743af4dc512c9ca6ed9273ebfa72431cd7695</v>
      </c>
      <c r="D462" t="s">
        <v>816</v>
      </c>
    </row>
    <row r="463" hidden="true" spans="1:4">
      <c r="A463" t="s">
        <v>817</v>
      </c>
      <c r="B463" t="str">
        <f>HYPERLINK("https://github.com/zilliztech/milvus-distributed/commit/5f70e953109651941811087232975621d915f498","5f70e953109651941811087232975621d915f498")</f>
        <v>5f70e953109651941811087232975621d915f498</v>
      </c>
      <c r="D463" t="s">
        <v>818</v>
      </c>
    </row>
    <row r="464" spans="1:4">
      <c r="A464" t="s">
        <v>819</v>
      </c>
      <c r="B464" t="str">
        <f>HYPERLINK("https://github.com/zilliztech/milvus-distributed/commit/3e27fa55f6310ad8192d67b5381c764c1e9f41cf","3e27fa55f6310ad8192d67b5381c764c1e9f41cf")</f>
        <v>3e27fa55f6310ad8192d67b5381c764c1e9f41cf</v>
      </c>
      <c r="C464">
        <v>1</v>
      </c>
      <c r="D464" s="1" t="s">
        <v>820</v>
      </c>
    </row>
    <row r="465" hidden="true" spans="1:4">
      <c r="A465" t="s">
        <v>821</v>
      </c>
      <c r="B465" t="str">
        <f>HYPERLINK("https://github.com/zilliztech/milvus-distributed/commit/a357fbfc5f5193a09b89ce9cf1e3d15edced14a4","a357fbfc5f5193a09b89ce9cf1e3d15edced14a4")</f>
        <v>a357fbfc5f5193a09b89ce9cf1e3d15edced14a4</v>
      </c>
      <c r="D465" t="s">
        <v>822</v>
      </c>
    </row>
    <row r="466" hidden="true" spans="1:4">
      <c r="A466" t="s">
        <v>823</v>
      </c>
      <c r="B466" t="str">
        <f>HYPERLINK("https://github.com/zilliztech/milvus-distributed/commit/6c2a896d3deb5a171dac52f515d852d5c1755c8c","6c2a896d3deb5a171dac52f515d852d5c1755c8c")</f>
        <v>6c2a896d3deb5a171dac52f515d852d5c1755c8c</v>
      </c>
      <c r="D466" t="s">
        <v>824</v>
      </c>
    </row>
    <row r="467" hidden="true" spans="1:4">
      <c r="A467" t="s">
        <v>825</v>
      </c>
      <c r="B467" t="str">
        <f>HYPERLINK("https://github.com/zilliztech/milvus-distributed/commit/ff690c2bfb13a9a009e9dbb1154f58a099ea31d0","ff690c2bfb13a9a009e9dbb1154f58a099ea31d0")</f>
        <v>ff690c2bfb13a9a009e9dbb1154f58a099ea31d0</v>
      </c>
      <c r="D467" t="s">
        <v>826</v>
      </c>
    </row>
    <row r="468" spans="1:4">
      <c r="A468" t="s">
        <v>827</v>
      </c>
      <c r="B468" t="str">
        <f>HYPERLINK("https://github.com/zilliztech/milvus-distributed/commit/528e53bc05cb142e3b2093d3c5c7e56a4dae441f","528e53bc05cb142e3b2093d3c5c7e56a4dae441f")</f>
        <v>528e53bc05cb142e3b2093d3c5c7e56a4dae441f</v>
      </c>
      <c r="C468">
        <v>1</v>
      </c>
      <c r="D468" t="s">
        <v>828</v>
      </c>
    </row>
    <row r="469" hidden="true" spans="1:4">
      <c r="A469" t="s">
        <v>829</v>
      </c>
      <c r="B469" t="str">
        <f>HYPERLINK("https://github.com/zilliztech/milvus-distributed/commit/ae8937266698a3758ddf0edd1e579af9dd4582ed","ae8937266698a3758ddf0edd1e579af9dd4582ed")</f>
        <v>ae8937266698a3758ddf0edd1e579af9dd4582ed</v>
      </c>
      <c r="D469" t="s">
        <v>830</v>
      </c>
    </row>
    <row r="470" spans="1:4">
      <c r="A470" t="s">
        <v>831</v>
      </c>
      <c r="B470" t="str">
        <f>HYPERLINK("https://github.com/zilliztech/milvus-distributed/commit/9fd541d5e62bb511e85a0bd605541dce5f66b0e5","9fd541d5e62bb511e85a0bd605541dce5f66b0e5")</f>
        <v>9fd541d5e62bb511e85a0bd605541dce5f66b0e5</v>
      </c>
      <c r="C470">
        <v>1</v>
      </c>
      <c r="D470" t="s">
        <v>832</v>
      </c>
    </row>
    <row r="471" hidden="true" spans="1:4">
      <c r="A471" t="s">
        <v>833</v>
      </c>
      <c r="B471" t="str">
        <f>HYPERLINK("https://github.com/zilliztech/milvus-distributed/commit/6aa90dc41450a73eb7b0cc3f68ade3b245320ba6","6aa90dc41450a73eb7b0cc3f68ade3b245320ba6")</f>
        <v>6aa90dc41450a73eb7b0cc3f68ade3b245320ba6</v>
      </c>
      <c r="D471" t="s">
        <v>834</v>
      </c>
    </row>
    <row r="472" hidden="true" spans="1:4">
      <c r="A472" t="s">
        <v>835</v>
      </c>
      <c r="B472" t="str">
        <f>HYPERLINK("https://github.com/zilliztech/milvus-distributed/commit/4e2c520067fe8b7c9d5555a3dd52bdc41522a77e","4e2c520067fe8b7c9d5555a3dd52bdc41522a77e")</f>
        <v>4e2c520067fe8b7c9d5555a3dd52bdc41522a77e</v>
      </c>
      <c r="D472" t="s">
        <v>836</v>
      </c>
    </row>
    <row r="473" hidden="true" spans="1:4">
      <c r="A473" t="s">
        <v>837</v>
      </c>
      <c r="B473" t="str">
        <f>HYPERLINK("https://github.com/zilliztech/milvus-distributed/commit/f8cb5b33b281aaf2b773646b71dfa36749b9db12","f8cb5b33b281aaf2b773646b71dfa36749b9db12")</f>
        <v>f8cb5b33b281aaf2b773646b71dfa36749b9db12</v>
      </c>
      <c r="D473" t="s">
        <v>838</v>
      </c>
    </row>
    <row r="474" hidden="true" spans="1:4">
      <c r="A474" t="s">
        <v>839</v>
      </c>
      <c r="B474" t="str">
        <f>HYPERLINK("https://github.com/zilliztech/milvus-distributed/commit/ce74a5d773424b71ca6a32be3fc1ac97aefad710","ce74a5d773424b71ca6a32be3fc1ac97aefad710")</f>
        <v>ce74a5d773424b71ca6a32be3fc1ac97aefad710</v>
      </c>
      <c r="D474" t="s">
        <v>840</v>
      </c>
    </row>
    <row r="475" hidden="true" spans="1:4">
      <c r="A475" t="s">
        <v>841</v>
      </c>
      <c r="B475" t="str">
        <f>HYPERLINK("https://github.com/zilliztech/milvus-distributed/commit/b0ced397dc303056ba336508158cced375cbcea5","b0ced397dc303056ba336508158cced375cbcea5")</f>
        <v>b0ced397dc303056ba336508158cced375cbcea5</v>
      </c>
      <c r="D475" t="s">
        <v>842</v>
      </c>
    </row>
    <row r="476" spans="1:4">
      <c r="A476" t="s">
        <v>843</v>
      </c>
      <c r="B476" t="str">
        <f>HYPERLINK("https://github.com/zilliztech/milvus-distributed/commit/8e18c4a8dc90a9b5ba6bf390ef985a23a780c6b6","8e18c4a8dc90a9b5ba6bf390ef985a23a780c6b6")</f>
        <v>8e18c4a8dc90a9b5ba6bf390ef985a23a780c6b6</v>
      </c>
      <c r="C476">
        <v>1</v>
      </c>
      <c r="D476" t="s">
        <v>844</v>
      </c>
    </row>
    <row r="477" hidden="true" spans="1:4">
      <c r="A477" t="s">
        <v>845</v>
      </c>
      <c r="B477" t="str">
        <f>HYPERLINK("https://github.com/zilliztech/milvus-distributed/commit/5833dfb6e3748512dabc44adf40a3566494fcb54","5833dfb6e3748512dabc44adf40a3566494fcb54")</f>
        <v>5833dfb6e3748512dabc44adf40a3566494fcb54</v>
      </c>
      <c r="D477" t="s">
        <v>846</v>
      </c>
    </row>
    <row r="478" hidden="true" spans="1:4">
      <c r="A478" t="s">
        <v>847</v>
      </c>
      <c r="B478" t="str">
        <f>HYPERLINK("https://github.com/zilliztech/milvus-distributed/commit/9a66a78f23f0cf08891c152d4d20d6e70ba9bfb1","9a66a78f23f0cf08891c152d4d20d6e70ba9bfb1")</f>
        <v>9a66a78f23f0cf08891c152d4d20d6e70ba9bfb1</v>
      </c>
      <c r="D478" t="s">
        <v>848</v>
      </c>
    </row>
    <row r="479" hidden="true" spans="1:4">
      <c r="A479" t="s">
        <v>849</v>
      </c>
      <c r="B479" t="str">
        <f>HYPERLINK("https://github.com/zilliztech/milvus-distributed/commit/b91b851b0953e27a82f1b73d0ea501a638434d37","b91b851b0953e27a82f1b73d0ea501a638434d37")</f>
        <v>b91b851b0953e27a82f1b73d0ea501a638434d37</v>
      </c>
      <c r="D479" t="s">
        <v>850</v>
      </c>
    </row>
    <row r="480" hidden="true" spans="1:4">
      <c r="A480" t="s">
        <v>851</v>
      </c>
      <c r="B480" t="str">
        <f>HYPERLINK("https://github.com/zilliztech/milvus-distributed/commit/3d83db04a5d475fd6f3eb07c79e398e3dec03563","3d83db04a5d475fd6f3eb07c79e398e3dec03563")</f>
        <v>3d83db04a5d475fd6f3eb07c79e398e3dec03563</v>
      </c>
      <c r="D480" t="s">
        <v>852</v>
      </c>
    </row>
    <row r="481" hidden="true" spans="1:4">
      <c r="A481" t="s">
        <v>853</v>
      </c>
      <c r="B481" t="str">
        <f>HYPERLINK("https://github.com/zilliztech/milvus-distributed/commit/fafc5404bdcd513f4279b737cca6c6a15dea4b3b","fafc5404bdcd513f4279b737cca6c6a15dea4b3b")</f>
        <v>fafc5404bdcd513f4279b737cca6c6a15dea4b3b</v>
      </c>
      <c r="D481" t="s">
        <v>854</v>
      </c>
    </row>
    <row r="482" hidden="true" spans="1:4">
      <c r="A482" t="s">
        <v>855</v>
      </c>
      <c r="B482" t="str">
        <f>HYPERLINK("https://github.com/zilliztech/milvus-distributed/commit/fdc6e56ab68bba85cf663ec57844984eaf578fc4","fdc6e56ab68bba85cf663ec57844984eaf578fc4")</f>
        <v>fdc6e56ab68bba85cf663ec57844984eaf578fc4</v>
      </c>
      <c r="D482" t="s">
        <v>856</v>
      </c>
    </row>
    <row r="483" hidden="true" spans="1:4">
      <c r="A483" t="s">
        <v>857</v>
      </c>
      <c r="B483" t="str">
        <f>HYPERLINK("https://github.com/zilliztech/milvus-distributed/commit/1fbf83c0e433ac9a938564219372089af78891b6","1fbf83c0e433ac9a938564219372089af78891b6")</f>
        <v>1fbf83c0e433ac9a938564219372089af78891b6</v>
      </c>
      <c r="D483" t="s">
        <v>858</v>
      </c>
    </row>
    <row r="484" hidden="true" spans="1:4">
      <c r="A484" t="s">
        <v>859</v>
      </c>
      <c r="B484" t="str">
        <f>HYPERLINK("https://github.com/zilliztech/milvus-distributed/commit/affc211438e828af04d9bb18ceb9203cf42f29ed","affc211438e828af04d9bb18ceb9203cf42f29ed")</f>
        <v>affc211438e828af04d9bb18ceb9203cf42f29ed</v>
      </c>
      <c r="D484" t="s">
        <v>860</v>
      </c>
    </row>
    <row r="485" hidden="true" spans="1:4">
      <c r="A485" t="s">
        <v>861</v>
      </c>
      <c r="B485" t="str">
        <f>HYPERLINK("https://github.com/zilliztech/milvus-distributed/commit/790df8e32ff737cb40b0a5ff0b91eebae93e04c4","790df8e32ff737cb40b0a5ff0b91eebae93e04c4")</f>
        <v>790df8e32ff737cb40b0a5ff0b91eebae93e04c4</v>
      </c>
      <c r="D485" t="s">
        <v>862</v>
      </c>
    </row>
    <row r="486" hidden="true" spans="1:4">
      <c r="A486" t="s">
        <v>863</v>
      </c>
      <c r="B486" t="str">
        <f>HYPERLINK("https://github.com/zilliztech/milvus-distributed/commit/1c7ff699e5caf93c3550ff46b40ca9439a972c55","1c7ff699e5caf93c3550ff46b40ca9439a972c55")</f>
        <v>1c7ff699e5caf93c3550ff46b40ca9439a972c55</v>
      </c>
      <c r="D486" t="s">
        <v>864</v>
      </c>
    </row>
    <row r="487" hidden="true" spans="1:4">
      <c r="A487" t="s">
        <v>865</v>
      </c>
      <c r="B487" t="str">
        <f>HYPERLINK("https://github.com/zilliztech/milvus-distributed/commit/13d696a61887fd617b243a4d8bcdaaf675c7a021","13d696a61887fd617b243a4d8bcdaaf675c7a021")</f>
        <v>13d696a61887fd617b243a4d8bcdaaf675c7a021</v>
      </c>
      <c r="D487" t="s">
        <v>866</v>
      </c>
    </row>
    <row r="488" hidden="true" spans="1:4">
      <c r="A488" t="s">
        <v>867</v>
      </c>
      <c r="B488" t="str">
        <f>HYPERLINK("https://github.com/zilliztech/milvus-distributed/commit/fe167f9b623988dcbe914207de88eb65cbd0f89c","fe167f9b623988dcbe914207de88eb65cbd0f89c")</f>
        <v>fe167f9b623988dcbe914207de88eb65cbd0f89c</v>
      </c>
      <c r="D488" t="s">
        <v>868</v>
      </c>
    </row>
    <row r="489" hidden="true" spans="1:4">
      <c r="A489" t="s">
        <v>869</v>
      </c>
      <c r="B489" t="str">
        <f>HYPERLINK("https://github.com/zilliztech/milvus-distributed/commit/9153831245c4c9db155a0661716776fe043a1340","9153831245c4c9db155a0661716776fe043a1340")</f>
        <v>9153831245c4c9db155a0661716776fe043a1340</v>
      </c>
      <c r="D489" t="s">
        <v>870</v>
      </c>
    </row>
    <row r="490" hidden="true" spans="1:4">
      <c r="A490" t="s">
        <v>871</v>
      </c>
      <c r="B490" t="str">
        <f>HYPERLINK("https://github.com/zilliztech/milvus-distributed/commit/9889c1b9503ba44ae3fb3d2f8f8d307b750c55b7","9889c1b9503ba44ae3fb3d2f8f8d307b750c55b7")</f>
        <v>9889c1b9503ba44ae3fb3d2f8f8d307b750c55b7</v>
      </c>
      <c r="D490" t="s">
        <v>872</v>
      </c>
    </row>
    <row r="491" hidden="true" spans="1:4">
      <c r="A491" t="s">
        <v>873</v>
      </c>
      <c r="B491" t="str">
        <f>HYPERLINK("https://github.com/zilliztech/milvus-distributed/commit/37c3d654bb6df4750b2db0c323b7d8ed708cd9e0","37c3d654bb6df4750b2db0c323b7d8ed708cd9e0")</f>
        <v>37c3d654bb6df4750b2db0c323b7d8ed708cd9e0</v>
      </c>
      <c r="D491" t="s">
        <v>874</v>
      </c>
    </row>
    <row r="492" spans="1:4">
      <c r="A492" t="s">
        <v>875</v>
      </c>
      <c r="B492" t="str">
        <f>HYPERLINK("https://github.com/zilliztech/milvus-distributed/commit/6f5124a69b2196c9769c9b7e07c3d0eb84314e39","6f5124a69b2196c9769c9b7e07c3d0eb84314e39")</f>
        <v>6f5124a69b2196c9769c9b7e07c3d0eb84314e39</v>
      </c>
      <c r="C492">
        <v>1</v>
      </c>
      <c r="D492" t="s">
        <v>876</v>
      </c>
    </row>
    <row r="493" ht="39.4" hidden="true" spans="1:4">
      <c r="A493" t="s">
        <v>877</v>
      </c>
      <c r="B493" t="str">
        <f>HYPERLINK("https://github.com/zilliztech/milvus-distributed/commit/335a1faf249ff3ddb7c73a1b0cfcda482b202991","335a1faf249ff3ddb7c73a1b0cfcda482b202991")</f>
        <v>335a1faf249ff3ddb7c73a1b0cfcda482b202991</v>
      </c>
      <c r="D493" s="1" t="s">
        <v>878</v>
      </c>
    </row>
    <row r="494" hidden="true" spans="1:4">
      <c r="A494" t="s">
        <v>879</v>
      </c>
      <c r="B494" t="str">
        <f>HYPERLINK("https://github.com/zilliztech/milvus-distributed/commit/2fc421fddaa3669e2b89c5b5d77492866f2111f3","2fc421fddaa3669e2b89c5b5d77492866f2111f3")</f>
        <v>2fc421fddaa3669e2b89c5b5d77492866f2111f3</v>
      </c>
      <c r="D494" t="s">
        <v>880</v>
      </c>
    </row>
    <row r="495" spans="1:4">
      <c r="A495" t="s">
        <v>881</v>
      </c>
      <c r="B495" t="str">
        <f>HYPERLINK("https://github.com/zilliztech/milvus-distributed/commit/b71ba552527478d5a5cc8a65618161955f4070ad","b71ba552527478d5a5cc8a65618161955f4070ad")</f>
        <v>b71ba552527478d5a5cc8a65618161955f4070ad</v>
      </c>
      <c r="C495">
        <v>1</v>
      </c>
      <c r="D495" t="s">
        <v>882</v>
      </c>
    </row>
    <row r="496" hidden="true" spans="1:4">
      <c r="A496" t="s">
        <v>883</v>
      </c>
      <c r="B496" t="str">
        <f>HYPERLINK("https://github.com/zilliztech/milvus-distributed/commit/d8a6e8ab441e618af6c9108ca2613d80e084c7f4","d8a6e8ab441e618af6c9108ca2613d80e084c7f4")</f>
        <v>d8a6e8ab441e618af6c9108ca2613d80e084c7f4</v>
      </c>
      <c r="D496" t="s">
        <v>884</v>
      </c>
    </row>
    <row r="497" hidden="true" spans="1:4">
      <c r="A497" t="s">
        <v>885</v>
      </c>
      <c r="B497" t="str">
        <f>HYPERLINK("https://github.com/zilliztech/milvus-distributed/commit/177cf988b387fa871d3fc6b6e86d1265f666c265","177cf988b387fa871d3fc6b6e86d1265f666c265")</f>
        <v>177cf988b387fa871d3fc6b6e86d1265f666c265</v>
      </c>
      <c r="D497" t="s">
        <v>886</v>
      </c>
    </row>
    <row r="498" spans="1:4">
      <c r="A498" t="s">
        <v>887</v>
      </c>
      <c r="B498" t="str">
        <f>HYPERLINK("https://github.com/zilliztech/milvus-distributed/commit/8d8059db71d39d94d3d002b0e0f2f1a6c7a74de3","8d8059db71d39d94d3d002b0e0f2f1a6c7a74de3")</f>
        <v>8d8059db71d39d94d3d002b0e0f2f1a6c7a74de3</v>
      </c>
      <c r="C498">
        <v>1</v>
      </c>
      <c r="D498" t="s">
        <v>888</v>
      </c>
    </row>
    <row r="499" spans="1:4">
      <c r="A499" t="s">
        <v>889</v>
      </c>
      <c r="B499" t="str">
        <f>HYPERLINK("https://github.com/zilliztech/milvus-distributed/commit/b846ca46b17cdd556b9a6178bbffd9e0a4d1ae98","b846ca46b17cdd556b9a6178bbffd9e0a4d1ae98")</f>
        <v>b846ca46b17cdd556b9a6178bbffd9e0a4d1ae98</v>
      </c>
      <c r="C499">
        <v>1</v>
      </c>
      <c r="D499" t="s">
        <v>890</v>
      </c>
    </row>
    <row r="500" hidden="true" spans="1:4">
      <c r="A500" t="s">
        <v>891</v>
      </c>
      <c r="B500" t="str">
        <f>HYPERLINK("https://github.com/zilliztech/milvus-distributed/commit/51e3f275cd54587d17d874ce88c8ef1d959d6d56","51e3f275cd54587d17d874ce88c8ef1d959d6d56")</f>
        <v>51e3f275cd54587d17d874ce88c8ef1d959d6d56</v>
      </c>
      <c r="D500" t="s">
        <v>892</v>
      </c>
    </row>
    <row r="501" spans="1:4">
      <c r="A501" t="s">
        <v>893</v>
      </c>
      <c r="B501" t="str">
        <f>HYPERLINK("https://github.com/zilliztech/milvus-distributed/commit/cfdade8402f4f469dd9d189753047b84e3710a05","cfdade8402f4f469dd9d189753047b84e3710a05")</f>
        <v>cfdade8402f4f469dd9d189753047b84e3710a05</v>
      </c>
      <c r="C501">
        <v>1</v>
      </c>
      <c r="D501" t="s">
        <v>894</v>
      </c>
    </row>
    <row r="502" hidden="true" spans="1:4">
      <c r="A502" t="s">
        <v>895</v>
      </c>
      <c r="B502" t="str">
        <f>HYPERLINK("https://github.com/zilliztech/milvus-distributed/commit/78f9913d44bc93aa067ce4b9f43d528c1e8f4bd4","78f9913d44bc93aa067ce4b9f43d528c1e8f4bd4")</f>
        <v>78f9913d44bc93aa067ce4b9f43d528c1e8f4bd4</v>
      </c>
      <c r="D502" t="s">
        <v>896</v>
      </c>
    </row>
    <row r="503" hidden="true" spans="1:4">
      <c r="A503" t="s">
        <v>897</v>
      </c>
      <c r="B503" t="str">
        <f>HYPERLINK("https://github.com/zilliztech/milvus-distributed/commit/7183ab76d770adbdb26ade2ab54c3b600ae93739","7183ab76d770adbdb26ade2ab54c3b600ae93739")</f>
        <v>7183ab76d770adbdb26ade2ab54c3b600ae93739</v>
      </c>
      <c r="D503" t="s">
        <v>898</v>
      </c>
    </row>
    <row r="504" spans="1:4">
      <c r="A504" t="s">
        <v>899</v>
      </c>
      <c r="B504" t="str">
        <f>HYPERLINK("https://github.com/zilliztech/milvus-distributed/commit/d4ea3a14245ccf5e7675d209db38c53a8a5da105","d4ea3a14245ccf5e7675d209db38c53a8a5da105")</f>
        <v>d4ea3a14245ccf5e7675d209db38c53a8a5da105</v>
      </c>
      <c r="C504">
        <v>1</v>
      </c>
      <c r="D504" t="s">
        <v>900</v>
      </c>
    </row>
    <row r="505" hidden="true" spans="1:4">
      <c r="A505" t="s">
        <v>901</v>
      </c>
      <c r="B505" t="str">
        <f>HYPERLINK("https://github.com/zilliztech/milvus-distributed/commit/7aceb9e6c2a9349a6d068c1d0f2c6dd7ca84cc11","7aceb9e6c2a9349a6d068c1d0f2c6dd7ca84cc11")</f>
        <v>7aceb9e6c2a9349a6d068c1d0f2c6dd7ca84cc11</v>
      </c>
      <c r="D505" t="s">
        <v>902</v>
      </c>
    </row>
    <row r="506" hidden="true" spans="1:4">
      <c r="A506" t="s">
        <v>903</v>
      </c>
      <c r="B506" t="str">
        <f>HYPERLINK("https://github.com/zilliztech/milvus-distributed/commit/7b434f1324c9e106d2525f67664015c4463701f2","7b434f1324c9e106d2525f67664015c4463701f2")</f>
        <v>7b434f1324c9e106d2525f67664015c4463701f2</v>
      </c>
      <c r="D506" t="s">
        <v>904</v>
      </c>
    </row>
    <row r="507" hidden="true" spans="1:4">
      <c r="A507" t="s">
        <v>905</v>
      </c>
      <c r="B507" t="str">
        <f>HYPERLINK("https://github.com/zilliztech/milvus-distributed/commit/3af85e0d43c1d0d5b4330016aa69b08b2e1c6e05","3af85e0d43c1d0d5b4330016aa69b08b2e1c6e05")</f>
        <v>3af85e0d43c1d0d5b4330016aa69b08b2e1c6e05</v>
      </c>
      <c r="D507" t="s">
        <v>906</v>
      </c>
    </row>
    <row r="508" spans="1:4">
      <c r="A508" t="s">
        <v>907</v>
      </c>
      <c r="B508" t="str">
        <f>HYPERLINK("https://github.com/zilliztech/milvus-distributed/commit/22655014b1526a9dddb418ea0f46ecb8e739c33a","22655014b1526a9dddb418ea0f46ecb8e739c33a")</f>
        <v>22655014b1526a9dddb418ea0f46ecb8e739c33a</v>
      </c>
      <c r="C508">
        <v>1</v>
      </c>
      <c r="D508" t="s">
        <v>908</v>
      </c>
    </row>
    <row r="509" hidden="true" spans="1:4">
      <c r="A509" t="s">
        <v>909</v>
      </c>
      <c r="B509" t="str">
        <f>HYPERLINK("https://github.com/zilliztech/milvus-distributed/commit/f60a951ffd72aadf64ec418fe61cb42fb0bfd938","f60a951ffd72aadf64ec418fe61cb42fb0bfd938")</f>
        <v>f60a951ffd72aadf64ec418fe61cb42fb0bfd938</v>
      </c>
      <c r="D509" t="s">
        <v>910</v>
      </c>
    </row>
    <row r="510" spans="1:4">
      <c r="A510" t="s">
        <v>911</v>
      </c>
      <c r="B510" t="str">
        <f>HYPERLINK("https://github.com/zilliztech/milvus-distributed/commit/da05327ede178d0d7c8457664cacd24d8356ec10","da05327ede178d0d7c8457664cacd24d8356ec10")</f>
        <v>da05327ede178d0d7c8457664cacd24d8356ec10</v>
      </c>
      <c r="C510">
        <v>1</v>
      </c>
      <c r="D510" t="s">
        <v>912</v>
      </c>
    </row>
    <row r="511" hidden="true" spans="1:4">
      <c r="A511" t="s">
        <v>913</v>
      </c>
      <c r="B511" t="str">
        <f>HYPERLINK("https://github.com/zilliztech/milvus-distributed/commit/eaffcf38e9668674cc8112feb8f62a2324d8695b","eaffcf38e9668674cc8112feb8f62a2324d8695b")</f>
        <v>eaffcf38e9668674cc8112feb8f62a2324d8695b</v>
      </c>
      <c r="D511" t="s">
        <v>914</v>
      </c>
    </row>
    <row r="512" hidden="true" spans="1:4">
      <c r="A512" t="s">
        <v>915</v>
      </c>
      <c r="B512" t="str">
        <f>HYPERLINK("https://github.com/zilliztech/milvus-distributed/commit/230052bd61d2c12b18c8606bc00bef66bd35d03a","230052bd61d2c12b18c8606bc00bef66bd35d03a")</f>
        <v>230052bd61d2c12b18c8606bc00bef66bd35d03a</v>
      </c>
      <c r="D512" t="s">
        <v>916</v>
      </c>
    </row>
    <row r="513" hidden="true" spans="1:4">
      <c r="A513" t="s">
        <v>917</v>
      </c>
      <c r="B513" t="str">
        <f>HYPERLINK("https://github.com/zilliztech/milvus-distributed/commit/7612d9497bd925850b25e0940875a4f0fcd87ae2","7612d9497bd925850b25e0940875a4f0fcd87ae2")</f>
        <v>7612d9497bd925850b25e0940875a4f0fcd87ae2</v>
      </c>
      <c r="D513" t="s">
        <v>918</v>
      </c>
    </row>
    <row r="514" hidden="true" spans="1:4">
      <c r="A514" t="s">
        <v>919</v>
      </c>
      <c r="B514" t="str">
        <f>HYPERLINK("https://github.com/zilliztech/milvus-distributed/commit/d596921c9ba055876f78dd89b5689d355889a41d","d596921c9ba055876f78dd89b5689d355889a41d")</f>
        <v>d596921c9ba055876f78dd89b5689d355889a41d</v>
      </c>
      <c r="D514" t="s">
        <v>920</v>
      </c>
    </row>
    <row r="515" hidden="true" spans="1:4">
      <c r="A515" t="s">
        <v>921</v>
      </c>
      <c r="B515" t="str">
        <f>HYPERLINK("https://github.com/zilliztech/milvus-distributed/commit/e91e3dcfd2094886b003614f229b1330ba1f4321","e91e3dcfd2094886b003614f229b1330ba1f4321")</f>
        <v>e91e3dcfd2094886b003614f229b1330ba1f4321</v>
      </c>
      <c r="D515" t="s">
        <v>922</v>
      </c>
    </row>
    <row r="516" spans="1:4">
      <c r="A516" t="s">
        <v>923</v>
      </c>
      <c r="B516" t="str">
        <f>HYPERLINK("https://github.com/zilliztech/milvus-distributed/commit/39a604cc2a58a699e36989bcc84b3658d4e333a2","39a604cc2a58a699e36989bcc84b3658d4e333a2")</f>
        <v>39a604cc2a58a699e36989bcc84b3658d4e333a2</v>
      </c>
      <c r="C516">
        <v>1</v>
      </c>
      <c r="D516" t="s">
        <v>924</v>
      </c>
    </row>
    <row r="517" spans="1:4">
      <c r="A517" t="s">
        <v>925</v>
      </c>
      <c r="B517" t="str">
        <f>HYPERLINK("https://github.com/zilliztech/milvus-distributed/commit/e65d5e5475fdbb74ccb5cbe3643d18d6443ca66c","e65d5e5475fdbb74ccb5cbe3643d18d6443ca66c")</f>
        <v>e65d5e5475fdbb74ccb5cbe3643d18d6443ca66c</v>
      </c>
      <c r="C517">
        <v>1</v>
      </c>
      <c r="D517" t="s">
        <v>926</v>
      </c>
    </row>
    <row r="518" spans="1:4">
      <c r="A518" t="s">
        <v>927</v>
      </c>
      <c r="B518" t="str">
        <f>HYPERLINK("https://github.com/zilliztech/milvus-distributed/commit/0aeb854cbe553ca4de09c730242af27a2ae88537","0aeb854cbe553ca4de09c730242af27a2ae88537")</f>
        <v>0aeb854cbe553ca4de09c730242af27a2ae88537</v>
      </c>
      <c r="C518">
        <v>1</v>
      </c>
      <c r="D518" t="s">
        <v>928</v>
      </c>
    </row>
    <row r="519" spans="1:4">
      <c r="A519" t="s">
        <v>929</v>
      </c>
      <c r="B519" t="str">
        <f>HYPERLINK("https://github.com/zilliztech/milvus-distributed/commit/4236e50c8edb383c172614933c5f9c9ee3f18a2b","4236e50c8edb383c172614933c5f9c9ee3f18a2b")</f>
        <v>4236e50c8edb383c172614933c5f9c9ee3f18a2b</v>
      </c>
      <c r="C519">
        <v>1</v>
      </c>
      <c r="D519" t="s">
        <v>930</v>
      </c>
    </row>
    <row r="520" spans="1:4">
      <c r="A520" t="s">
        <v>931</v>
      </c>
      <c r="B520" t="str">
        <f>HYPERLINK("https://github.com/zilliztech/milvus-distributed/commit/df060d1613e32505d1a2fe9b63dd00c62487624a","df060d1613e32505d1a2fe9b63dd00c62487624a")</f>
        <v>df060d1613e32505d1a2fe9b63dd00c62487624a</v>
      </c>
      <c r="C520">
        <v>1</v>
      </c>
      <c r="D520" t="s">
        <v>932</v>
      </c>
    </row>
    <row r="521" spans="1:4">
      <c r="A521" t="s">
        <v>933</v>
      </c>
      <c r="B521" t="str">
        <f>HYPERLINK("https://github.com/zilliztech/milvus-distributed/commit/bf6baf4ae4f61548f8b5a3556ae7619bf401552b","bf6baf4ae4f61548f8b5a3556ae7619bf401552b")</f>
        <v>bf6baf4ae4f61548f8b5a3556ae7619bf401552b</v>
      </c>
      <c r="C521">
        <v>1</v>
      </c>
      <c r="D521" t="s">
        <v>934</v>
      </c>
    </row>
    <row r="522" spans="1:4">
      <c r="A522" t="s">
        <v>935</v>
      </c>
      <c r="B522" t="str">
        <f>HYPERLINK("https://github.com/zilliztech/milvus-distributed/commit/1c182c0b46d822d40551d87655d4f7eb675c70e7","1c182c0b46d822d40551d87655d4f7eb675c70e7")</f>
        <v>1c182c0b46d822d40551d87655d4f7eb675c70e7</v>
      </c>
      <c r="C522">
        <v>1</v>
      </c>
      <c r="D522" t="s">
        <v>936</v>
      </c>
    </row>
    <row r="523" spans="1:4">
      <c r="A523" t="s">
        <v>937</v>
      </c>
      <c r="B523" t="str">
        <f>HYPERLINK("https://github.com/zilliztech/milvus-distributed/commit/ff0e2e9a83dcc7ff37e853d98b53cc94e5fff5b9","ff0e2e9a83dcc7ff37e853d98b53cc94e5fff5b9")</f>
        <v>ff0e2e9a83dcc7ff37e853d98b53cc94e5fff5b9</v>
      </c>
      <c r="C523">
        <v>1</v>
      </c>
      <c r="D523" t="s">
        <v>938</v>
      </c>
    </row>
    <row r="524" spans="1:4">
      <c r="A524" t="s">
        <v>939</v>
      </c>
      <c r="B524" t="str">
        <f>HYPERLINK("https://github.com/zilliztech/milvus-distributed/commit/4b809308d45ffe03297aab8ebbc9b7c470e4d5de","4b809308d45ffe03297aab8ebbc9b7c470e4d5de")</f>
        <v>4b809308d45ffe03297aab8ebbc9b7c470e4d5de</v>
      </c>
      <c r="C524">
        <v>1</v>
      </c>
      <c r="D524" t="s">
        <v>940</v>
      </c>
    </row>
    <row r="525" spans="1:4">
      <c r="A525" t="s">
        <v>941</v>
      </c>
      <c r="B525" t="str">
        <f>HYPERLINK("https://github.com/zilliztech/milvus-distributed/commit/269442842b3ad63e0a3d15968dc00a34eec4f2a8","269442842b3ad63e0a3d15968dc00a34eec4f2a8")</f>
        <v>269442842b3ad63e0a3d15968dc00a34eec4f2a8</v>
      </c>
      <c r="C525">
        <v>1</v>
      </c>
      <c r="D525" t="s">
        <v>876</v>
      </c>
    </row>
    <row r="526" spans="1:4">
      <c r="A526" t="s">
        <v>942</v>
      </c>
      <c r="B526" t="str">
        <f>HYPERLINK("https://github.com/zilliztech/milvus-distributed/commit/eacd2d731869c230a546aae6040db49c974b7b48","eacd2d731869c230a546aae6040db49c974b7b48")</f>
        <v>eacd2d731869c230a546aae6040db49c974b7b48</v>
      </c>
      <c r="C526">
        <v>1</v>
      </c>
      <c r="D526" t="s">
        <v>943</v>
      </c>
    </row>
    <row r="527" spans="1:4">
      <c r="A527" t="s">
        <v>944</v>
      </c>
      <c r="B527" t="str">
        <f>HYPERLINK("https://github.com/zilliztech/milvus-distributed/commit/ba58fd388568f21dfe60bb04733510ad8703229f","ba58fd388568f21dfe60bb04733510ad8703229f")</f>
        <v>ba58fd388568f21dfe60bb04733510ad8703229f</v>
      </c>
      <c r="C527">
        <v>1</v>
      </c>
      <c r="D527" t="s">
        <v>945</v>
      </c>
    </row>
    <row r="528" spans="1:4">
      <c r="A528" t="s">
        <v>946</v>
      </c>
      <c r="B528" t="str">
        <f>HYPERLINK("https://github.com/zilliztech/milvus-distributed/commit/fd8d182527de750108dfc5a328814bb4708f051c","fd8d182527de750108dfc5a328814bb4708f051c")</f>
        <v>fd8d182527de750108dfc5a328814bb4708f051c</v>
      </c>
      <c r="C528">
        <v>1</v>
      </c>
      <c r="D528" t="s">
        <v>947</v>
      </c>
    </row>
    <row r="529" spans="1:4">
      <c r="A529" t="s">
        <v>948</v>
      </c>
      <c r="B529" t="str">
        <f>HYPERLINK("https://github.com/zilliztech/milvus-distributed/commit/015c1e09d291a6048d0c7b7679cbad64ef0eb68a","015c1e09d291a6048d0c7b7679cbad64ef0eb68a")</f>
        <v>015c1e09d291a6048d0c7b7679cbad64ef0eb68a</v>
      </c>
      <c r="C529">
        <v>1</v>
      </c>
      <c r="D529" t="s">
        <v>949</v>
      </c>
    </row>
    <row r="530" spans="1:4">
      <c r="A530" t="s">
        <v>950</v>
      </c>
      <c r="B530" t="str">
        <f>HYPERLINK("https://github.com/zilliztech/milvus-distributed/commit/737a8b7935557ab20f9892bd3f059ef49a54929e","737a8b7935557ab20f9892bd3f059ef49a54929e")</f>
        <v>737a8b7935557ab20f9892bd3f059ef49a54929e</v>
      </c>
      <c r="C530">
        <v>1</v>
      </c>
      <c r="D530" t="s">
        <v>951</v>
      </c>
    </row>
    <row r="531" spans="1:4">
      <c r="A531" t="s">
        <v>952</v>
      </c>
      <c r="B531" t="str">
        <f>HYPERLINK("https://github.com/zilliztech/milvus-distributed/commit/7eab20dda1362e2a1ccb312a2ab0d3afdb726419","7eab20dda1362e2a1ccb312a2ab0d3afdb726419")</f>
        <v>7eab20dda1362e2a1ccb312a2ab0d3afdb726419</v>
      </c>
      <c r="C531">
        <v>1</v>
      </c>
      <c r="D531" t="s">
        <v>953</v>
      </c>
    </row>
    <row r="532" spans="1:4">
      <c r="A532" t="s">
        <v>954</v>
      </c>
      <c r="B532" t="str">
        <f>HYPERLINK("https://github.com/zilliztech/milvus-distributed/commit/201a5287c1e0492a2a813d05263184fb965be7b0","201a5287c1e0492a2a813d05263184fb965be7b0")</f>
        <v>201a5287c1e0492a2a813d05263184fb965be7b0</v>
      </c>
      <c r="C532">
        <v>1</v>
      </c>
      <c r="D532" s="1" t="s">
        <v>955</v>
      </c>
    </row>
    <row r="533" spans="1:4">
      <c r="A533" t="s">
        <v>956</v>
      </c>
      <c r="B533" t="str">
        <f>HYPERLINK("https://github.com/zilliztech/milvus-distributed/commit/fff46ad1689bdfc38319aa235e19c8922e50fbdf","fff46ad1689bdfc38319aa235e19c8922e50fbdf")</f>
        <v>fff46ad1689bdfc38319aa235e19c8922e50fbdf</v>
      </c>
      <c r="C533">
        <v>1</v>
      </c>
      <c r="D533" t="s">
        <v>957</v>
      </c>
    </row>
    <row r="534" spans="1:4">
      <c r="A534" t="s">
        <v>958</v>
      </c>
      <c r="B534" t="str">
        <f>HYPERLINK("https://github.com/zilliztech/milvus-distributed/commit/774dfe46284c2cccf7e44fe671753df0ddaa9df3","774dfe46284c2cccf7e44fe671753df0ddaa9df3")</f>
        <v>774dfe46284c2cccf7e44fe671753df0ddaa9df3</v>
      </c>
      <c r="C534">
        <v>1</v>
      </c>
      <c r="D534" t="s">
        <v>959</v>
      </c>
    </row>
    <row r="535" spans="1:4">
      <c r="A535" t="s">
        <v>960</v>
      </c>
      <c r="B535" t="str">
        <f>HYPERLINK("https://github.com/zilliztech/milvus-distributed/commit/bb08e77b76694dd5acb29fc5c286e0396efc7c3b","bb08e77b76694dd5acb29fc5c286e0396efc7c3b")</f>
        <v>bb08e77b76694dd5acb29fc5c286e0396efc7c3b</v>
      </c>
      <c r="C535">
        <v>1</v>
      </c>
      <c r="D535" t="s">
        <v>961</v>
      </c>
    </row>
    <row r="536" spans="1:4">
      <c r="A536" t="s">
        <v>962</v>
      </c>
      <c r="B536" t="str">
        <f>HYPERLINK("https://github.com/zilliztech/milvus-distributed/commit/e4f2aac2ea7a3393892e747cc2a8b6fdb11631cc","e4f2aac2ea7a3393892e747cc2a8b6fdb11631cc")</f>
        <v>e4f2aac2ea7a3393892e747cc2a8b6fdb11631cc</v>
      </c>
      <c r="C536">
        <v>1</v>
      </c>
      <c r="D536" t="s">
        <v>957</v>
      </c>
    </row>
    <row r="537" hidden="true" spans="1:4">
      <c r="A537" t="s">
        <v>963</v>
      </c>
      <c r="B537" t="str">
        <f>HYPERLINK("https://github.com/zilliztech/milvus-distributed/commit/a664b00514eb2ad38e9b9da05fd9ebef1409438e","a664b00514eb2ad38e9b9da05fd9ebef1409438e")</f>
        <v>a664b00514eb2ad38e9b9da05fd9ebef1409438e</v>
      </c>
      <c r="D537" t="s">
        <v>964</v>
      </c>
    </row>
    <row r="538" spans="1:4">
      <c r="A538" t="s">
        <v>965</v>
      </c>
      <c r="B538" t="str">
        <f>HYPERLINK("https://github.com/zilliztech/milvus-distributed/commit/002a0cb69cfe4dd2135fc12ada9cf61d5e7df542","002a0cb69cfe4dd2135fc12ada9cf61d5e7df542")</f>
        <v>002a0cb69cfe4dd2135fc12ada9cf61d5e7df542</v>
      </c>
      <c r="C538">
        <v>1</v>
      </c>
      <c r="D538" t="s">
        <v>964</v>
      </c>
    </row>
    <row r="539" spans="1:4">
      <c r="A539" t="s">
        <v>966</v>
      </c>
      <c r="B539" t="str">
        <f>HYPERLINK("https://github.com/zilliztech/milvus-distributed/commit/dc5c5976623d937e52ba710b413a20ee7eb91f6a","dc5c5976623d937e52ba710b413a20ee7eb91f6a")</f>
        <v>dc5c5976623d937e52ba710b413a20ee7eb91f6a</v>
      </c>
      <c r="C539">
        <v>1</v>
      </c>
      <c r="D539" t="s">
        <v>967</v>
      </c>
    </row>
    <row r="540" spans="1:4">
      <c r="A540" t="s">
        <v>968</v>
      </c>
      <c r="B540" t="str">
        <f>HYPERLINK("https://github.com/zilliztech/milvus-distributed/commit/08ff052f683fd22c889d3bd386c54b9a29fb58f5","08ff052f683fd22c889d3bd386c54b9a29fb58f5")</f>
        <v>08ff052f683fd22c889d3bd386c54b9a29fb58f5</v>
      </c>
      <c r="C540">
        <v>1</v>
      </c>
      <c r="D540" s="1" t="s">
        <v>969</v>
      </c>
    </row>
    <row r="541" spans="1:4">
      <c r="A541" t="s">
        <v>970</v>
      </c>
      <c r="B541" t="str">
        <f>HYPERLINK("https://github.com/zilliztech/milvus-distributed/commit/d20308e34fde585671cda280240bfaf690325bf0","d20308e34fde585671cda280240bfaf690325bf0")</f>
        <v>d20308e34fde585671cda280240bfaf690325bf0</v>
      </c>
      <c r="C541">
        <v>1</v>
      </c>
      <c r="D541" s="1" t="s">
        <v>971</v>
      </c>
    </row>
    <row r="542" spans="1:4">
      <c r="A542" t="s">
        <v>972</v>
      </c>
      <c r="B542" t="str">
        <f>HYPERLINK("https://github.com/zilliztech/milvus-distributed/commit/683afb2ac224a1d1b3755b29d5174914f4af642a","683afb2ac224a1d1b3755b29d5174914f4af642a")</f>
        <v>683afb2ac224a1d1b3755b29d5174914f4af642a</v>
      </c>
      <c r="C542">
        <v>1</v>
      </c>
      <c r="D542" s="1" t="s">
        <v>973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